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ICI02307991S095\!!!Serwer\Sprawy ZP_2025\ZP 16 Klimatyzatory 2025 - regulamin OiB\"/>
    </mc:Choice>
  </mc:AlternateContent>
  <xr:revisionPtr revIDLastSave="0" documentId="13_ncr:1_{5F973898-846F-4710-83BA-618C32AAF7DE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wykaz 1" sheetId="1" r:id="rId1"/>
  </sheets>
  <calcPr calcId="191029"/>
</workbook>
</file>

<file path=xl/calcChain.xml><?xml version="1.0" encoding="utf-8"?>
<calcChain xmlns="http://schemas.openxmlformats.org/spreadsheetml/2006/main">
  <c r="G439" i="1" l="1"/>
  <c r="G423" i="1"/>
  <c r="G412" i="1"/>
  <c r="G406" i="1"/>
  <c r="G402" i="1"/>
  <c r="G370" i="1"/>
  <c r="G366" i="1"/>
  <c r="G363" i="1"/>
  <c r="G341" i="1"/>
  <c r="G338" i="1"/>
  <c r="G334" i="1"/>
  <c r="G329" i="1"/>
  <c r="G317" i="1"/>
  <c r="G311" i="1"/>
  <c r="G308" i="1"/>
  <c r="G304" i="1"/>
  <c r="G300" i="1"/>
  <c r="G296" i="1"/>
  <c r="G292" i="1"/>
  <c r="G260" i="1"/>
  <c r="G257" i="1"/>
  <c r="G245" i="1"/>
  <c r="G241" i="1"/>
  <c r="G236" i="1"/>
  <c r="G210" i="1"/>
  <c r="G203" i="1"/>
  <c r="G199" i="1"/>
  <c r="G196" i="1"/>
  <c r="G183" i="1"/>
  <c r="G178" i="1"/>
  <c r="G174" i="1"/>
  <c r="G170" i="1"/>
  <c r="G160" i="1"/>
  <c r="G155" i="1"/>
  <c r="G149" i="1"/>
  <c r="G144" i="1"/>
  <c r="G138" i="1"/>
  <c r="G124" i="1"/>
  <c r="G120" i="1"/>
  <c r="G117" i="1"/>
  <c r="G113" i="1"/>
  <c r="G82" i="1"/>
  <c r="G76" i="1"/>
  <c r="G67" i="1"/>
  <c r="G49" i="1"/>
  <c r="G44" i="1"/>
  <c r="G40" i="1"/>
  <c r="G31" i="1"/>
  <c r="G25" i="1"/>
  <c r="G14" i="1"/>
  <c r="G438" i="1" l="1"/>
  <c r="I438" i="1" s="1"/>
  <c r="G437" i="1"/>
  <c r="I437" i="1" s="1"/>
  <c r="G436" i="1"/>
  <c r="I436" i="1" s="1"/>
  <c r="G435" i="1"/>
  <c r="I435" i="1" s="1"/>
  <c r="G434" i="1"/>
  <c r="I434" i="1" s="1"/>
  <c r="G433" i="1"/>
  <c r="I433" i="1" s="1"/>
  <c r="G432" i="1"/>
  <c r="I432" i="1" s="1"/>
  <c r="G431" i="1"/>
  <c r="I431" i="1" s="1"/>
  <c r="G430" i="1"/>
  <c r="I430" i="1" s="1"/>
  <c r="G429" i="1"/>
  <c r="I429" i="1" s="1"/>
  <c r="G428" i="1"/>
  <c r="I428" i="1" s="1"/>
  <c r="G427" i="1"/>
  <c r="I427" i="1" s="1"/>
  <c r="G426" i="1"/>
  <c r="I426" i="1" s="1"/>
  <c r="G425" i="1"/>
  <c r="I425" i="1" s="1"/>
  <c r="I439" i="1" l="1"/>
  <c r="G422" i="1" l="1"/>
  <c r="I422" i="1" s="1"/>
  <c r="G421" i="1"/>
  <c r="I421" i="1" s="1"/>
  <c r="G420" i="1"/>
  <c r="I420" i="1" s="1"/>
  <c r="G419" i="1"/>
  <c r="I419" i="1" s="1"/>
  <c r="G418" i="1"/>
  <c r="I418" i="1" s="1"/>
  <c r="G417" i="1"/>
  <c r="I417" i="1" s="1"/>
  <c r="G416" i="1"/>
  <c r="I416" i="1" s="1"/>
  <c r="G415" i="1"/>
  <c r="I415" i="1" s="1"/>
  <c r="G414" i="1"/>
  <c r="I414" i="1" s="1"/>
  <c r="G409" i="1"/>
  <c r="I409" i="1" s="1"/>
  <c r="G410" i="1"/>
  <c r="I410" i="1" s="1"/>
  <c r="G411" i="1"/>
  <c r="I411" i="1" s="1"/>
  <c r="G408" i="1"/>
  <c r="G405" i="1"/>
  <c r="I405" i="1" s="1"/>
  <c r="G404" i="1"/>
  <c r="I404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G392" i="1"/>
  <c r="I392" i="1" s="1"/>
  <c r="G401" i="1"/>
  <c r="I401" i="1" s="1"/>
  <c r="G400" i="1"/>
  <c r="I400" i="1" s="1"/>
  <c r="G399" i="1"/>
  <c r="I399" i="1" s="1"/>
  <c r="G398" i="1"/>
  <c r="I398" i="1" s="1"/>
  <c r="G397" i="1"/>
  <c r="I397" i="1" s="1"/>
  <c r="G396" i="1"/>
  <c r="I396" i="1" s="1"/>
  <c r="G395" i="1"/>
  <c r="I395" i="1" s="1"/>
  <c r="G394" i="1"/>
  <c r="I394" i="1" s="1"/>
  <c r="G393" i="1"/>
  <c r="I393" i="1" s="1"/>
  <c r="G372" i="1"/>
  <c r="G369" i="1"/>
  <c r="I369" i="1" s="1"/>
  <c r="G368" i="1"/>
  <c r="I368" i="1" s="1"/>
  <c r="G365" i="1"/>
  <c r="I365" i="1" s="1"/>
  <c r="G344" i="1"/>
  <c r="I344" i="1" s="1"/>
  <c r="G345" i="1"/>
  <c r="I345" i="1" s="1"/>
  <c r="G346" i="1"/>
  <c r="I346" i="1" s="1"/>
  <c r="G347" i="1"/>
  <c r="I347" i="1" s="1"/>
  <c r="G348" i="1"/>
  <c r="I348" i="1" s="1"/>
  <c r="G349" i="1"/>
  <c r="I349" i="1" s="1"/>
  <c r="G350" i="1"/>
  <c r="I350" i="1" s="1"/>
  <c r="G351" i="1"/>
  <c r="I351" i="1" s="1"/>
  <c r="G352" i="1"/>
  <c r="I352" i="1" s="1"/>
  <c r="G353" i="1"/>
  <c r="I353" i="1" s="1"/>
  <c r="G362" i="1"/>
  <c r="I362" i="1" s="1"/>
  <c r="G361" i="1"/>
  <c r="I361" i="1" s="1"/>
  <c r="G360" i="1"/>
  <c r="I360" i="1" s="1"/>
  <c r="G359" i="1"/>
  <c r="I359" i="1" s="1"/>
  <c r="G358" i="1"/>
  <c r="I358" i="1" s="1"/>
  <c r="G357" i="1"/>
  <c r="I357" i="1" s="1"/>
  <c r="G356" i="1"/>
  <c r="I356" i="1" s="1"/>
  <c r="G355" i="1"/>
  <c r="I355" i="1" s="1"/>
  <c r="G354" i="1"/>
  <c r="I354" i="1" s="1"/>
  <c r="G343" i="1"/>
  <c r="G340" i="1"/>
  <c r="I340" i="1" s="1"/>
  <c r="G337" i="1"/>
  <c r="I337" i="1" s="1"/>
  <c r="G336" i="1"/>
  <c r="I336" i="1" s="1"/>
  <c r="G333" i="1"/>
  <c r="I333" i="1" s="1"/>
  <c r="G332" i="1"/>
  <c r="I332" i="1" s="1"/>
  <c r="G331" i="1"/>
  <c r="G320" i="1"/>
  <c r="I320" i="1" s="1"/>
  <c r="G321" i="1"/>
  <c r="I321" i="1" s="1"/>
  <c r="G322" i="1"/>
  <c r="I322" i="1" s="1"/>
  <c r="G323" i="1"/>
  <c r="I323" i="1" s="1"/>
  <c r="G324" i="1"/>
  <c r="I324" i="1" s="1"/>
  <c r="G325" i="1"/>
  <c r="I325" i="1" s="1"/>
  <c r="G328" i="1"/>
  <c r="I328" i="1" s="1"/>
  <c r="G327" i="1"/>
  <c r="I327" i="1" s="1"/>
  <c r="G326" i="1"/>
  <c r="I326" i="1" s="1"/>
  <c r="G319" i="1"/>
  <c r="I319" i="1" s="1"/>
  <c r="G314" i="1"/>
  <c r="I314" i="1" s="1"/>
  <c r="G315" i="1"/>
  <c r="I315" i="1" s="1"/>
  <c r="G316" i="1"/>
  <c r="I316" i="1" s="1"/>
  <c r="G313" i="1"/>
  <c r="I313" i="1" s="1"/>
  <c r="I363" i="1" l="1"/>
  <c r="I338" i="1"/>
  <c r="I402" i="1"/>
  <c r="I366" i="1"/>
  <c r="I329" i="1"/>
  <c r="I334" i="1"/>
  <c r="I317" i="1"/>
  <c r="I423" i="1"/>
  <c r="I412" i="1"/>
  <c r="I408" i="1"/>
  <c r="I406" i="1"/>
  <c r="I343" i="1"/>
  <c r="I370" i="1"/>
  <c r="I372" i="1"/>
  <c r="I341" i="1"/>
  <c r="I331" i="1"/>
  <c r="G310" i="1" l="1"/>
  <c r="G307" i="1"/>
  <c r="G306" i="1"/>
  <c r="G303" i="1"/>
  <c r="G302" i="1"/>
  <c r="G299" i="1"/>
  <c r="G298" i="1"/>
  <c r="G295" i="1"/>
  <c r="G294" i="1"/>
  <c r="G115" i="1" l="1"/>
  <c r="G116" i="1"/>
  <c r="I116" i="1" s="1"/>
  <c r="I117" i="1" l="1"/>
  <c r="I115" i="1"/>
  <c r="G112" i="1"/>
  <c r="G111" i="1"/>
  <c r="G102" i="1"/>
  <c r="I102" i="1" s="1"/>
  <c r="G103" i="1"/>
  <c r="I103" i="1" s="1"/>
  <c r="G104" i="1"/>
  <c r="I104" i="1" s="1"/>
  <c r="G105" i="1"/>
  <c r="I105" i="1" s="1"/>
  <c r="G106" i="1"/>
  <c r="I106" i="1" s="1"/>
  <c r="G107" i="1"/>
  <c r="I107" i="1" s="1"/>
  <c r="G108" i="1"/>
  <c r="I108" i="1" s="1"/>
  <c r="G109" i="1"/>
  <c r="G110" i="1"/>
  <c r="G94" i="1"/>
  <c r="I94" i="1" s="1"/>
  <c r="G95" i="1"/>
  <c r="I95" i="1" s="1"/>
  <c r="G96" i="1"/>
  <c r="I96" i="1" s="1"/>
  <c r="G97" i="1"/>
  <c r="I97" i="1" s="1"/>
  <c r="G98" i="1"/>
  <c r="I98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 s="1"/>
  <c r="G93" i="1"/>
  <c r="I93" i="1" s="1"/>
  <c r="G101" i="1"/>
  <c r="I101" i="1" s="1"/>
  <c r="G100" i="1"/>
  <c r="I100" i="1" s="1"/>
  <c r="G99" i="1"/>
  <c r="I99" i="1" s="1"/>
  <c r="I111" i="1" l="1"/>
  <c r="I112" i="1"/>
  <c r="I110" i="1"/>
  <c r="I109" i="1"/>
  <c r="G84" i="1"/>
  <c r="I113" i="1" l="1"/>
  <c r="I84" i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64" i="1"/>
  <c r="I264" i="1" s="1"/>
  <c r="G265" i="1"/>
  <c r="I265" i="1" s="1"/>
  <c r="G266" i="1"/>
  <c r="I266" i="1" s="1"/>
  <c r="G267" i="1"/>
  <c r="I267" i="1" s="1"/>
  <c r="G268" i="1"/>
  <c r="I268" i="1" s="1"/>
  <c r="G269" i="1"/>
  <c r="I269" i="1" s="1"/>
  <c r="G270" i="1"/>
  <c r="I270" i="1" s="1"/>
  <c r="G271" i="1"/>
  <c r="I271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49" i="1"/>
  <c r="I249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G223" i="1"/>
  <c r="I223" i="1" s="1"/>
  <c r="G224" i="1"/>
  <c r="I224" i="1" s="1"/>
  <c r="G225" i="1"/>
  <c r="I225" i="1" s="1"/>
  <c r="G226" i="1"/>
  <c r="I226" i="1" s="1"/>
  <c r="G227" i="1"/>
  <c r="I227" i="1" s="1"/>
  <c r="G228" i="1"/>
  <c r="I228" i="1" s="1"/>
  <c r="G229" i="1"/>
  <c r="I229" i="1" s="1"/>
  <c r="G230" i="1"/>
  <c r="I230" i="1" s="1"/>
  <c r="G231" i="1"/>
  <c r="I231" i="1" s="1"/>
  <c r="G232" i="1"/>
  <c r="I232" i="1" s="1"/>
  <c r="G233" i="1"/>
  <c r="I233" i="1" s="1"/>
  <c r="G234" i="1"/>
  <c r="I234" i="1" s="1"/>
  <c r="G216" i="1"/>
  <c r="I216" i="1" s="1"/>
  <c r="I310" i="1"/>
  <c r="I307" i="1"/>
  <c r="I306" i="1"/>
  <c r="I303" i="1"/>
  <c r="I302" i="1"/>
  <c r="I299" i="1"/>
  <c r="I298" i="1"/>
  <c r="I295" i="1"/>
  <c r="I294" i="1"/>
  <c r="G259" i="1"/>
  <c r="G273" i="1"/>
  <c r="I273" i="1" s="1"/>
  <c r="G272" i="1"/>
  <c r="I272" i="1" s="1"/>
  <c r="G263" i="1"/>
  <c r="I263" i="1" s="1"/>
  <c r="G262" i="1"/>
  <c r="G248" i="1"/>
  <c r="G247" i="1"/>
  <c r="G244" i="1"/>
  <c r="I244" i="1" s="1"/>
  <c r="G243" i="1"/>
  <c r="G240" i="1"/>
  <c r="I240" i="1" s="1"/>
  <c r="G239" i="1"/>
  <c r="I239" i="1" s="1"/>
  <c r="G238" i="1"/>
  <c r="G235" i="1"/>
  <c r="I235" i="1" s="1"/>
  <c r="G215" i="1"/>
  <c r="I215" i="1" s="1"/>
  <c r="G214" i="1"/>
  <c r="I214" i="1" s="1"/>
  <c r="G213" i="1"/>
  <c r="I213" i="1" s="1"/>
  <c r="G212" i="1"/>
  <c r="I247" i="1" l="1"/>
  <c r="I257" i="1"/>
  <c r="I238" i="1"/>
  <c r="I241" i="1"/>
  <c r="I212" i="1"/>
  <c r="I236" i="1"/>
  <c r="I243" i="1"/>
  <c r="I245" i="1"/>
  <c r="I259" i="1"/>
  <c r="I260" i="1"/>
  <c r="I311" i="1"/>
  <c r="I308" i="1"/>
  <c r="I304" i="1"/>
  <c r="I300" i="1"/>
  <c r="I296" i="1"/>
  <c r="I292" i="1"/>
  <c r="I248" i="1"/>
  <c r="I262" i="1"/>
  <c r="G208" i="1"/>
  <c r="G207" i="1"/>
  <c r="I207" i="1" s="1"/>
  <c r="G206" i="1"/>
  <c r="I206" i="1" s="1"/>
  <c r="G209" i="1"/>
  <c r="I209" i="1" s="1"/>
  <c r="G205" i="1"/>
  <c r="I205" i="1" s="1"/>
  <c r="G202" i="1"/>
  <c r="I202" i="1" s="1"/>
  <c r="G201" i="1"/>
  <c r="I210" i="1" l="1"/>
  <c r="I208" i="1"/>
  <c r="I203" i="1"/>
  <c r="I201" i="1"/>
  <c r="G143" i="1"/>
  <c r="I143" i="1" s="1"/>
  <c r="G142" i="1"/>
  <c r="I142" i="1" s="1"/>
  <c r="G141" i="1"/>
  <c r="I141" i="1" s="1"/>
  <c r="G140" i="1"/>
  <c r="G123" i="1"/>
  <c r="I123" i="1" s="1"/>
  <c r="G122" i="1"/>
  <c r="G119" i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G48" i="1"/>
  <c r="I48" i="1" s="1"/>
  <c r="G47" i="1"/>
  <c r="I47" i="1" s="1"/>
  <c r="G46" i="1"/>
  <c r="G43" i="1"/>
  <c r="I43" i="1" s="1"/>
  <c r="G42" i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G30" i="1"/>
  <c r="I30" i="1" s="1"/>
  <c r="G29" i="1"/>
  <c r="I29" i="1" s="1"/>
  <c r="G28" i="1"/>
  <c r="I28" i="1" s="1"/>
  <c r="G27" i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G75" i="1"/>
  <c r="I75" i="1" s="1"/>
  <c r="G74" i="1"/>
  <c r="I74" i="1" s="1"/>
  <c r="G73" i="1"/>
  <c r="I73" i="1" s="1"/>
  <c r="G72" i="1"/>
  <c r="I72" i="1" s="1"/>
  <c r="G71" i="1"/>
  <c r="I71" i="1" s="1"/>
  <c r="G70" i="1"/>
  <c r="I70" i="1" s="1"/>
  <c r="G69" i="1"/>
  <c r="G13" i="1"/>
  <c r="G10" i="1"/>
  <c r="I10" i="1" s="1"/>
  <c r="G9" i="1"/>
  <c r="I9" i="1" s="1"/>
  <c r="G8" i="1"/>
  <c r="I8" i="1" s="1"/>
  <c r="G7" i="1"/>
  <c r="G11" i="1" s="1"/>
  <c r="G443" i="1" s="1"/>
  <c r="G159" i="1"/>
  <c r="I159" i="1" s="1"/>
  <c r="G158" i="1"/>
  <c r="I158" i="1" s="1"/>
  <c r="G157" i="1"/>
  <c r="I160" i="1" l="1"/>
  <c r="I157" i="1"/>
  <c r="I33" i="1"/>
  <c r="I40" i="1"/>
  <c r="I120" i="1"/>
  <c r="I119" i="1"/>
  <c r="I49" i="1"/>
  <c r="I46" i="1"/>
  <c r="I69" i="1"/>
  <c r="I76" i="1"/>
  <c r="I27" i="1"/>
  <c r="I31" i="1"/>
  <c r="I51" i="1"/>
  <c r="I67" i="1"/>
  <c r="I122" i="1"/>
  <c r="I124" i="1"/>
  <c r="I7" i="1"/>
  <c r="I13" i="1"/>
  <c r="I14" i="1"/>
  <c r="I25" i="1"/>
  <c r="I16" i="1"/>
  <c r="I44" i="1"/>
  <c r="I42" i="1"/>
  <c r="I144" i="1"/>
  <c r="I140" i="1"/>
  <c r="G198" i="1"/>
  <c r="G187" i="1"/>
  <c r="I187" i="1" s="1"/>
  <c r="G188" i="1"/>
  <c r="I188" i="1" s="1"/>
  <c r="G189" i="1"/>
  <c r="I189" i="1" s="1"/>
  <c r="G190" i="1"/>
  <c r="I190" i="1" s="1"/>
  <c r="G191" i="1"/>
  <c r="I191" i="1" s="1"/>
  <c r="G192" i="1"/>
  <c r="I192" i="1" s="1"/>
  <c r="G193" i="1"/>
  <c r="I193" i="1" s="1"/>
  <c r="G194" i="1"/>
  <c r="I194" i="1" s="1"/>
  <c r="G195" i="1"/>
  <c r="I195" i="1" s="1"/>
  <c r="G186" i="1"/>
  <c r="I186" i="1" s="1"/>
  <c r="G185" i="1"/>
  <c r="G182" i="1"/>
  <c r="I182" i="1" s="1"/>
  <c r="G181" i="1"/>
  <c r="I181" i="1" s="1"/>
  <c r="G180" i="1"/>
  <c r="G177" i="1"/>
  <c r="I177" i="1" s="1"/>
  <c r="G176" i="1"/>
  <c r="G173" i="1"/>
  <c r="I173" i="1" s="1"/>
  <c r="G172" i="1"/>
  <c r="G169" i="1"/>
  <c r="I169" i="1" s="1"/>
  <c r="G162" i="1"/>
  <c r="G164" i="1"/>
  <c r="I164" i="1" s="1"/>
  <c r="G165" i="1"/>
  <c r="I165" i="1" s="1"/>
  <c r="G166" i="1"/>
  <c r="I166" i="1" s="1"/>
  <c r="G167" i="1"/>
  <c r="I167" i="1" s="1"/>
  <c r="G168" i="1"/>
  <c r="I168" i="1" s="1"/>
  <c r="G163" i="1"/>
  <c r="I163" i="1" s="1"/>
  <c r="G154" i="1"/>
  <c r="I154" i="1" s="1"/>
  <c r="G153" i="1"/>
  <c r="I153" i="1" s="1"/>
  <c r="G152" i="1"/>
  <c r="I152" i="1" s="1"/>
  <c r="G151" i="1"/>
  <c r="G147" i="1"/>
  <c r="I147" i="1" s="1"/>
  <c r="G148" i="1"/>
  <c r="I148" i="1" s="1"/>
  <c r="G146" i="1"/>
  <c r="G137" i="1"/>
  <c r="I137" i="1" s="1"/>
  <c r="G128" i="1"/>
  <c r="I128" i="1" s="1"/>
  <c r="G129" i="1"/>
  <c r="I129" i="1" s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I135" i="1" s="1"/>
  <c r="G136" i="1"/>
  <c r="I136" i="1" s="1"/>
  <c r="G126" i="1"/>
  <c r="G127" i="1"/>
  <c r="I127" i="1" s="1"/>
  <c r="G79" i="1"/>
  <c r="I79" i="1" s="1"/>
  <c r="G80" i="1"/>
  <c r="I80" i="1" s="1"/>
  <c r="G81" i="1"/>
  <c r="I81" i="1" s="1"/>
  <c r="G78" i="1"/>
  <c r="I170" i="1" l="1"/>
  <c r="I196" i="1"/>
  <c r="I183" i="1"/>
  <c r="I11" i="1"/>
  <c r="I149" i="1"/>
  <c r="I146" i="1"/>
  <c r="I126" i="1"/>
  <c r="I162" i="1"/>
  <c r="I199" i="1"/>
  <c r="I198" i="1"/>
  <c r="I82" i="1"/>
  <c r="I78" i="1"/>
  <c r="I176" i="1"/>
  <c r="I178" i="1"/>
  <c r="I185" i="1"/>
  <c r="I155" i="1"/>
  <c r="I151" i="1"/>
  <c r="I174" i="1"/>
  <c r="I172" i="1"/>
  <c r="I180" i="1"/>
  <c r="I443" i="1" l="1"/>
  <c r="I138" i="1"/>
</calcChain>
</file>

<file path=xl/sharedStrings.xml><?xml version="1.0" encoding="utf-8"?>
<sst xmlns="http://schemas.openxmlformats.org/spreadsheetml/2006/main" count="448" uniqueCount="369">
  <si>
    <t>L.p.</t>
  </si>
  <si>
    <t>Nazwa</t>
  </si>
  <si>
    <t>Typ Urządzenia</t>
  </si>
  <si>
    <t>Ilość sztuk / kpl</t>
  </si>
  <si>
    <t xml:space="preserve">Klimatyzator Split 3.5 kW FUJITSU </t>
  </si>
  <si>
    <t xml:space="preserve">Centrala wentylacyjna VTS z chłodnica freonową i wymiennikiem obrotowym, filtry 425 x 430 x 600 - 9 kpl , 425 x 290 x 600 - 9 kpl </t>
  </si>
  <si>
    <t>Agregat freonowy do centrali DAIKIN ERQ250 A7 -  25 kW</t>
  </si>
  <si>
    <t>Klimatyzator naścienny DAIKIN 7.0 kW</t>
  </si>
  <si>
    <t>Agregat freonowy CLINT MHA/K 61 do centrali wentylacyjnej</t>
  </si>
  <si>
    <t>Agregat freonowy CLINT MHA/K 151 do centrali wentylacyjnej</t>
  </si>
  <si>
    <t>Agregat freonowy CLINT MHA/K 101 do centrali wentylacyjnej</t>
  </si>
  <si>
    <t xml:space="preserve">Klimatyzatory  FUJITSU </t>
  </si>
  <si>
    <t>Centrala wentylacyjna VTS z wymiennikiem krzyżowym , filtry 428 x 287  -  8 kpl</t>
  </si>
  <si>
    <t>Centrala wentylacyjna VTS  , filtry 490 x 300  -  4 kpl</t>
  </si>
  <si>
    <t>Centrala wentylacyjna KLIMOR MCKS03R</t>
  </si>
  <si>
    <t>Centrala wentylacyjna SWEGON CUO2A31</t>
  </si>
  <si>
    <t>Klimatyzator  FUJITSU  ASYA009GTAH</t>
  </si>
  <si>
    <t xml:space="preserve">Klimatyzator  FUJITSU ASYG18LFCA/AOYG18LFC </t>
  </si>
  <si>
    <t>Klimatyzator  FUJITSU ABYA24GATH</t>
  </si>
  <si>
    <t>Klimatyzator  FUJITSU ASYA007GTAH</t>
  </si>
  <si>
    <t>Klimatyzator  FUJITSU AJY090LELAH</t>
  </si>
  <si>
    <t>Klimatyzator  FUJITSU ASYA014GCAH</t>
  </si>
  <si>
    <t>Klimatyzator  FUJITSU ABYA18GATH</t>
  </si>
  <si>
    <t>Agregat freonowy do centrali wentylacyjnej CHA/CLK 71</t>
  </si>
  <si>
    <t>Agregat freonowy klimatyzacji FUJITSU AOYG 24 LFC</t>
  </si>
  <si>
    <t>Agregat freonowy klimatyzacji FUJITSU AOYG 14 LMC</t>
  </si>
  <si>
    <t>Centrala wentylacyjna w piwnicy z wymiennikiem glikolowym , filtry VS 75 - 2 kpl</t>
  </si>
  <si>
    <t>Centrala wentylacyjna w piwnicy z wymiennikiem glikolowym , filtry VS 30 - 2 kpl</t>
  </si>
  <si>
    <t>Centrala wentylacyjna w piwnicy z wymiennikiem glikolowym , filtry VS 55 - 2 kpl</t>
  </si>
  <si>
    <t>Centrala wentylacyjna w piwnicy obsługująca sanitariaty z filtrem VS 25</t>
  </si>
  <si>
    <t xml:space="preserve">Wentylatory wyciagowe na dachu DVW 190 </t>
  </si>
  <si>
    <t>Klimatyzator jednostka zewnętrzna AC24BQ U24</t>
  </si>
  <si>
    <t>Klimatyzator LG DM24RP.NSK</t>
  </si>
  <si>
    <t>Klimatyzator Jednostka zewnętrzna LG DM24RP.UUE</t>
  </si>
  <si>
    <t>Klimatyzator  LG DC24RQ NSK</t>
  </si>
  <si>
    <t>Klimatyzator ścienny LG UU30WU44/UJ30NV2</t>
  </si>
  <si>
    <t>Klimatyzator  LG DM24RP.NSK</t>
  </si>
  <si>
    <t>Agregat VRF MIDEA V200W/DRN1-S - moc 20 kW</t>
  </si>
  <si>
    <t>Jednostki wewnętrzne systemu VRF MIDEA</t>
  </si>
  <si>
    <t>Klimatyzator naścienny Split Toshiba</t>
  </si>
  <si>
    <t>Szafa klimatyzacji precyzyjnej MONTAIR XST1007D + skraplacz UCM301C urządzenie na gwarancji</t>
  </si>
  <si>
    <t xml:space="preserve">Centrala wentylacyjna GOLD -D-08RX firmy SWEGON - urządzenie na gwarancji </t>
  </si>
  <si>
    <t>AGREGAT CHŁODNICZY SWEGON CELEST A37/ST 1PS - urządzenie na gwarancji</t>
  </si>
  <si>
    <t>Klimatyzator naścienny Split Gree</t>
  </si>
  <si>
    <t>Agregaty freonowe systemu MULTI GREE</t>
  </si>
  <si>
    <t>Jednostki wewnętrzne systemu MULTU GREE</t>
  </si>
  <si>
    <t>Centrala wentylacyjna AEROMASTER XP 10</t>
  </si>
  <si>
    <t>Centrala wentylacyjna AEROMASTER XP 04</t>
  </si>
  <si>
    <t xml:space="preserve">Centrala wentylacyjna KOMPAKT OTK 1200P-E9 </t>
  </si>
  <si>
    <t xml:space="preserve">Klimatyzatory typu SPLIT - różne rodzaje </t>
  </si>
  <si>
    <t>Centrala wentylacyjna INVENT ACAV D 8 -NW-LP-373716/41 45700 m3/h z nagrzewnicą wodną , filtry 592 x 592 x 150 EU 4 -  24 szt</t>
  </si>
  <si>
    <t>Centrala wentylacyjna INVENT ACAV D 8 -N-P-36   filtry 592 x 592 x 150 - 12 szt</t>
  </si>
  <si>
    <t>Centrala wentylacyjna INVENT ACAV D 1 NW-LP-3716 z chłodnicą i nagrzewnicą wodną , filtr 490 x 490 x 150 - 2 szt</t>
  </si>
  <si>
    <t xml:space="preserve">Centrala wentylacyjna INVENT ACAV D 1 NW-PL-36/41 ,filtry 490 x 490 x 150 - 2 szt z nagrzewnicą wodną </t>
  </si>
  <si>
    <t>Centralna klimatyzacyjna z agregatem wody lodowej SCL KALTE KLIMA z jednostkami wewnętrznymi</t>
  </si>
  <si>
    <t xml:space="preserve">Centrala wentylacyjna INVENT ACAV D 1 NW-PL-36/41 ,filtry 592 x 592 x 150 - 2 szt z nagrzewnicą wodną </t>
  </si>
  <si>
    <t>Nawilzacz Parpwy PEGO EASYSTEAM</t>
  </si>
  <si>
    <t>Agregaty freonowe systemu MULTI GREE i Samsung</t>
  </si>
  <si>
    <t>Jednostki wewnętrzne systemu MULTU GREE (5) i SAMSUNG (5)</t>
  </si>
  <si>
    <t>Klimatyzator naścienny split MIDEA</t>
  </si>
  <si>
    <t>Centrala wentylacyjna CNW1 : ACAV-M-1-NW-PL-3746 2015 R</t>
  </si>
  <si>
    <t>Agregaty klimatyzacyjne MIDEA</t>
  </si>
  <si>
    <t xml:space="preserve">Jednostki wewnętrzne układów klimatyzacji MIDEA </t>
  </si>
  <si>
    <t>Centrala wentylacyjna VBW NW1. typ centrali BD MINI z filtrem kieszeniowym F5 wymiennikiem krzyżowym i nagrzewnicą wodną.</t>
  </si>
  <si>
    <t>Centrala wentylacyjna VBW NW2. typ centrali BD3-BIS z filtrem kieszeniowym F5 wymiennikiem krzyżowym i nagrzewnicą wodną.</t>
  </si>
  <si>
    <t>Centrala wentylacyjna VBW NW3. typ centrali BD1 z filtrem kieszeniowym F5 wymiennikiem krzyżowym i nagrzewnicą wodną.</t>
  </si>
  <si>
    <t>Agregat chłodniczy MDV-V200W/DRN1</t>
  </si>
  <si>
    <t>Jednostka wew. Midea MI-22G/DHN1-M</t>
  </si>
  <si>
    <t>Jednostka wew. Midea MI-36G/DHN1-M</t>
  </si>
  <si>
    <t>Wentylator VENTURE INDUSTRIES RF/2-160/H 980 m3/h 470 Pa</t>
  </si>
  <si>
    <t>Klimatyzator naścienny SPLIT bud. 2, 3, 61, 64, 74</t>
  </si>
  <si>
    <t>Klimatyzator naścienny SPLIT oraz układ VRF HITACHI składający się z jednego agregatu oraz 14 jednostek wewnetrznych</t>
  </si>
  <si>
    <t xml:space="preserve">Klimatyzator naścienny SPLIT </t>
  </si>
  <si>
    <t>Klimatyzatory typu split ( 2 sztuki sufitowe, 2 sztuki naścienne</t>
  </si>
  <si>
    <t>Wartość netto (kol.5 x kol.6)</t>
  </si>
  <si>
    <t>Razem:</t>
  </si>
  <si>
    <t>Wentylator wyciągowy S/P CTVT/4-225N</t>
  </si>
  <si>
    <t>Wentylator wyciągowy Rossenberg DH  190-2E</t>
  </si>
  <si>
    <t xml:space="preserve">Centrala wentylacyjno - klimatyzacyjna KLIMOR z chłodnicą freonową i wymiennikiem krzyżowym, typ MCKD 3P, filtry 592 x 592 - 2 kpl / 287 x 592 - 2 kpl. </t>
  </si>
  <si>
    <t>Agregat freonowy wody lodowej CLINT do centrali wentylacyjnej, typ MHA/K 51</t>
  </si>
  <si>
    <t xml:space="preserve">Centrala wentylacyjno - klimatyzacyjna KLIMOR z chłodnicą freonową i wymiennikiem krzyżowym, typ MCKD 2P, filtry 592 x 592 - 2 kpl </t>
  </si>
  <si>
    <t>Agregat freonowy wody lodowej CLINT do centrali wentylacyjnej, typ MHA/K 262</t>
  </si>
  <si>
    <t>Centrala wentylacyjno - klimatyzacyjna KLIMOR z chłodnicą freonową i wymiennikiem krzyżowym, typ MCKD 8P, filtry 592 x 592 - 2 kpl,  287 x 592 - 4 kpl, 287 x 592 - 4 kpl</t>
  </si>
  <si>
    <t>Centrala wentylacyjna VTS z wymiennikiem obrotowym, filtry 490 x 490 x 300 - 6 kpl, 290 x 450 x 300 -  4 kpl</t>
  </si>
  <si>
    <t xml:space="preserve">Centrala wentylacyjna VTS z wymiennikiem obrotowym, filtry 428 x 425 x 300 - 4 kpl </t>
  </si>
  <si>
    <t>Centrala wentylacyjna VTS z wymiennikiem obrotowym, filtry 425 x 292 x 300  - 6 kpl, 420 x 429 x 300 - 6 kpl</t>
  </si>
  <si>
    <t>Centrala wentylacyjna VTS z chłodnica freonową i wymiennikiem krzyżowym, filtry 592 x 592 x 300 - 4 kpl</t>
  </si>
  <si>
    <t>Centrala wentylacyjna na dachu z chłodnicą, wymiennikiem  glikolowym, filtry 590 x 590 x 300 - 3kpl, 590 x 289 x 300 - 3 kpl</t>
  </si>
  <si>
    <t>Centrala wentylacyjna na dachu z chłodnicą , wymiennikiem  glikolowym, filtry 590 x 585 x 300  - 4 kpl</t>
  </si>
  <si>
    <t xml:space="preserve">Centrala wentylacyjna na dachu z wymiennikiem glikolowym  425 x 290 x 300 - 2 kpl </t>
  </si>
  <si>
    <t>Centrala wentylacyjna na dachu z wymiennikiem  glikolowym  590 x 590 x 300 - 2 kpl</t>
  </si>
  <si>
    <t>Klimatyzatory Split Naścienne - Mitsubishi, Toshiba, Electra, FUJITSU, GREE</t>
  </si>
  <si>
    <t xml:space="preserve">Centrala wentylacyjna INVENT ACAV D 1 NW-LP-373716 z wymiennikiem krzyżowym, filtry 490 x 490 x 150  - 2 szt oraz z nagrzewnicą wodną </t>
  </si>
  <si>
    <t>bud. 218  K- 6031 Janów</t>
  </si>
  <si>
    <r>
      <t>Ilość  serwisu</t>
    </r>
    <r>
      <rPr>
        <sz val="9"/>
        <rFont val="Times New Roman"/>
        <family val="1"/>
        <charset val="238"/>
      </rPr>
      <t xml:space="preserve"> (przeglądu)</t>
    </r>
    <r>
      <rPr>
        <b/>
        <sz val="9"/>
        <rFont val="Times New Roman"/>
        <family val="1"/>
        <charset val="238"/>
      </rPr>
      <t xml:space="preserve"> w ciągu roku</t>
    </r>
  </si>
  <si>
    <r>
      <t xml:space="preserve">Cena jednostkowa serwisu </t>
    </r>
    <r>
      <rPr>
        <sz val="9"/>
        <rFont val="Times New Roman"/>
        <family val="1"/>
        <charset val="238"/>
      </rPr>
      <t>(przeglądu)</t>
    </r>
    <r>
      <rPr>
        <b/>
        <sz val="9"/>
        <rFont val="Times New Roman"/>
        <family val="1"/>
        <charset val="238"/>
      </rPr>
      <t xml:space="preserve"> netto</t>
    </r>
  </si>
  <si>
    <t xml:space="preserve">  </t>
  </si>
  <si>
    <r>
      <t xml:space="preserve">Żandarmeria            </t>
    </r>
    <r>
      <rPr>
        <sz val="9"/>
        <rFont val="Times New Roman"/>
        <family val="1"/>
        <charset val="238"/>
      </rPr>
      <t xml:space="preserve">  K-1023            Mińsk Maz </t>
    </r>
  </si>
  <si>
    <r>
      <t xml:space="preserve">Szkoleniowy      bud. 30 </t>
    </r>
    <r>
      <rPr>
        <sz val="9"/>
        <rFont val="Times New Roman"/>
        <family val="1"/>
        <charset val="238"/>
      </rPr>
      <t>K 0799</t>
    </r>
    <r>
      <rPr>
        <b/>
        <sz val="9"/>
        <rFont val="Times New Roman"/>
        <family val="1"/>
        <charset val="238"/>
      </rPr>
      <t xml:space="preserve"> Kolonia Janów</t>
    </r>
  </si>
  <si>
    <r>
      <t>Kasyno   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80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 xml:space="preserve">         Mińsk Maz</t>
    </r>
  </si>
  <si>
    <r>
      <t>Archiwum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133</t>
    </r>
    <r>
      <rPr>
        <sz val="9"/>
        <rFont val="Times New Roman"/>
        <family val="1"/>
        <charset val="238"/>
      </rPr>
      <t xml:space="preserve">   </t>
    </r>
    <r>
      <rPr>
        <b/>
        <sz val="9"/>
        <rFont val="Times New Roman"/>
        <family val="1"/>
        <charset val="238"/>
      </rPr>
      <t xml:space="preserve">              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 xml:space="preserve">        Mińsk Maz</t>
    </r>
  </si>
  <si>
    <r>
      <t>Stołówka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3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 </t>
    </r>
    <r>
      <rPr>
        <sz val="9"/>
        <rFont val="Times New Roman"/>
        <family val="1"/>
        <charset val="238"/>
      </rPr>
      <t xml:space="preserve">K-0799 </t>
    </r>
    <r>
      <rPr>
        <b/>
        <sz val="9"/>
        <rFont val="Times New Roman"/>
        <family val="1"/>
        <charset val="238"/>
      </rPr>
      <t xml:space="preserve">    Kolonia Janów</t>
    </r>
  </si>
  <si>
    <r>
      <t>Sztab                 bud</t>
    </r>
    <r>
      <rPr>
        <sz val="9"/>
        <color theme="1"/>
        <rFont val="Times New Roman"/>
        <family val="1"/>
        <charset val="238"/>
      </rPr>
      <t>.</t>
    </r>
    <r>
      <rPr>
        <b/>
        <sz val="9"/>
        <color theme="1"/>
        <rFont val="Times New Roman"/>
        <family val="1"/>
        <charset val="238"/>
      </rPr>
      <t xml:space="preserve"> nr 1</t>
    </r>
    <r>
      <rPr>
        <sz val="9"/>
        <color theme="1"/>
        <rFont val="Times New Roman"/>
        <family val="1"/>
        <charset val="238"/>
      </rPr>
      <t>,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 xml:space="preserve">K-0799    </t>
    </r>
    <r>
      <rPr>
        <b/>
        <sz val="9"/>
        <color theme="1"/>
        <rFont val="Times New Roman"/>
        <family val="1"/>
        <charset val="238"/>
      </rPr>
      <t xml:space="preserve">     Kolonia Janów</t>
    </r>
  </si>
  <si>
    <r>
      <t>Sztab                           bud</t>
    </r>
    <r>
      <rPr>
        <sz val="9"/>
        <rFont val="Times New Roman"/>
        <family val="1"/>
        <charset val="238"/>
      </rPr>
      <t xml:space="preserve">. </t>
    </r>
    <r>
      <rPr>
        <b/>
        <sz val="9"/>
        <rFont val="Times New Roman"/>
        <family val="1"/>
        <charset val="238"/>
      </rPr>
      <t>nr 2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 xml:space="preserve">           Mińsk Maz</t>
    </r>
  </si>
  <si>
    <r>
      <t>Koszarowy 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3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 </t>
    </r>
    <r>
      <rPr>
        <b/>
        <sz val="9"/>
        <rFont val="Times New Roman"/>
        <family val="1"/>
        <charset val="238"/>
      </rPr>
      <t xml:space="preserve">      Mińsk Maz</t>
    </r>
  </si>
  <si>
    <r>
      <t xml:space="preserve"> Biurowy   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45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>Mińsk Maz</t>
    </r>
  </si>
  <si>
    <r>
      <t>Wartownia          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49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 xml:space="preserve">     Mińsk Maz</t>
    </r>
  </si>
  <si>
    <r>
      <t>Klub      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56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 </t>
    </r>
    <r>
      <rPr>
        <b/>
        <sz val="9"/>
        <rFont val="Times New Roman"/>
        <family val="1"/>
        <charset val="238"/>
      </rPr>
      <t xml:space="preserve">          Mińsk Maz</t>
    </r>
  </si>
  <si>
    <r>
      <t>Siłownia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62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K-1023</t>
    </r>
    <r>
      <rPr>
        <b/>
        <sz val="9"/>
        <rFont val="Times New Roman"/>
        <family val="1"/>
        <charset val="238"/>
      </rPr>
      <t xml:space="preserve"> Mińsk Maz</t>
    </r>
  </si>
  <si>
    <r>
      <t>Szkoleniowy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64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>Mińsk Maz</t>
    </r>
  </si>
  <si>
    <r>
      <t>Hala Sportowa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132              </t>
    </r>
    <r>
      <rPr>
        <sz val="9"/>
        <rFont val="Times New Roman"/>
        <family val="1"/>
        <charset val="238"/>
      </rPr>
      <t xml:space="preserve">K-1023                 </t>
    </r>
    <r>
      <rPr>
        <b/>
        <sz val="9"/>
        <rFont val="Times New Roman"/>
        <family val="1"/>
        <charset val="238"/>
      </rPr>
      <t>Mińsk Maz</t>
    </r>
  </si>
  <si>
    <r>
      <t>Magazyn Żywnościowy         bud</t>
    </r>
    <r>
      <rPr>
        <sz val="9"/>
        <color theme="1"/>
        <rFont val="Times New Roman"/>
        <family val="1"/>
        <charset val="238"/>
      </rPr>
      <t>.</t>
    </r>
    <r>
      <rPr>
        <b/>
        <sz val="9"/>
        <color theme="1"/>
        <rFont val="Times New Roman"/>
        <family val="1"/>
        <charset val="238"/>
      </rPr>
      <t xml:space="preserve"> nr 8  </t>
    </r>
    <r>
      <rPr>
        <sz val="9"/>
        <color theme="1"/>
        <rFont val="Times New Roman"/>
        <family val="1"/>
        <charset val="238"/>
      </rPr>
      <t>K-0799</t>
    </r>
    <r>
      <rPr>
        <b/>
        <sz val="9"/>
        <color theme="1"/>
        <rFont val="Times New Roman"/>
        <family val="1"/>
        <charset val="238"/>
      </rPr>
      <t xml:space="preserve">   Kolonia Janów</t>
    </r>
  </si>
  <si>
    <r>
      <t>Koszarowy        bud</t>
    </r>
    <r>
      <rPr>
        <sz val="9"/>
        <rFont val="Times New Roman"/>
        <family val="1"/>
        <charset val="238"/>
      </rPr>
      <t xml:space="preserve">. </t>
    </r>
    <r>
      <rPr>
        <b/>
        <sz val="9"/>
        <rFont val="Times New Roman"/>
        <family val="1"/>
        <charset val="238"/>
      </rPr>
      <t>28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K- 0799</t>
    </r>
    <r>
      <rPr>
        <b/>
        <sz val="9"/>
        <rFont val="Times New Roman"/>
        <family val="1"/>
        <charset val="238"/>
      </rPr>
      <t xml:space="preserve">  Kolonia Janów</t>
    </r>
  </si>
  <si>
    <r>
      <t>WKU Mińsk Maz</t>
    </r>
    <r>
      <rPr>
        <sz val="9"/>
        <rFont val="Times New Roman"/>
        <family val="1"/>
        <charset val="238"/>
      </rPr>
      <t xml:space="preserve"> K- 0115</t>
    </r>
  </si>
  <si>
    <r>
      <t>Hangar        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23</t>
    </r>
    <r>
      <rPr>
        <sz val="9"/>
        <rFont val="Times New Roman"/>
        <family val="1"/>
        <charset val="238"/>
      </rPr>
      <t>,</t>
    </r>
    <r>
      <rPr>
        <b/>
        <sz val="9"/>
        <rFont val="Times New Roman"/>
        <family val="1"/>
        <charset val="238"/>
      </rPr>
      <t xml:space="preserve">                  </t>
    </r>
    <r>
      <rPr>
        <sz val="9"/>
        <rFont val="Times New Roman"/>
        <family val="1"/>
        <charset val="238"/>
      </rPr>
      <t>K- 6031</t>
    </r>
    <r>
      <rPr>
        <b/>
        <sz val="9"/>
        <rFont val="Times New Roman"/>
        <family val="1"/>
        <charset val="238"/>
      </rPr>
      <t xml:space="preserve"> Janów</t>
    </r>
  </si>
  <si>
    <r>
      <t>Domek Pilota  bud</t>
    </r>
    <r>
      <rPr>
        <sz val="9"/>
        <rFont val="Times New Roman"/>
        <family val="1"/>
        <charset val="238"/>
      </rPr>
      <t xml:space="preserve">. nr </t>
    </r>
    <r>
      <rPr>
        <b/>
        <sz val="9"/>
        <rFont val="Times New Roman"/>
        <family val="1"/>
        <charset val="238"/>
      </rPr>
      <t>28</t>
    </r>
    <r>
      <rPr>
        <sz val="9"/>
        <rFont val="Times New Roman"/>
        <family val="1"/>
        <charset val="238"/>
      </rPr>
      <t>, K- 6031</t>
    </r>
    <r>
      <rPr>
        <b/>
        <sz val="9"/>
        <rFont val="Times New Roman"/>
        <family val="1"/>
        <charset val="238"/>
      </rPr>
      <t xml:space="preserve"> Janów</t>
    </r>
  </si>
  <si>
    <r>
      <t>Para Dyżurna     bud</t>
    </r>
    <r>
      <rPr>
        <sz val="9"/>
        <rFont val="Times New Roman"/>
        <family val="1"/>
        <charset val="238"/>
      </rPr>
      <t xml:space="preserve">. nr </t>
    </r>
    <r>
      <rPr>
        <b/>
        <sz val="9"/>
        <rFont val="Times New Roman"/>
        <family val="1"/>
        <charset val="238"/>
      </rPr>
      <t>29</t>
    </r>
    <r>
      <rPr>
        <sz val="9"/>
        <rFont val="Times New Roman"/>
        <family val="1"/>
        <charset val="238"/>
      </rPr>
      <t>, K- 6031</t>
    </r>
    <r>
      <rPr>
        <b/>
        <sz val="9"/>
        <rFont val="Times New Roman"/>
        <family val="1"/>
        <charset val="238"/>
      </rPr>
      <t xml:space="preserve">           Janów</t>
    </r>
  </si>
  <si>
    <r>
      <t xml:space="preserve">Sstraż Pożarna      </t>
    </r>
    <r>
      <rPr>
        <sz val="9"/>
        <rFont val="Times New Roman"/>
        <family val="1"/>
        <charset val="238"/>
      </rPr>
      <t>K-6031</t>
    </r>
    <r>
      <rPr>
        <b/>
        <sz val="9"/>
        <rFont val="Times New Roman"/>
        <family val="1"/>
        <charset val="238"/>
      </rPr>
      <t xml:space="preserve"> Janów</t>
    </r>
  </si>
  <si>
    <r>
      <t>Wojskowy port lotniczy                   bud</t>
    </r>
    <r>
      <rPr>
        <sz val="9"/>
        <color theme="1"/>
        <rFont val="Times New Roman"/>
        <family val="1"/>
        <charset val="238"/>
      </rPr>
      <t>.</t>
    </r>
    <r>
      <rPr>
        <b/>
        <sz val="9"/>
        <color theme="1"/>
        <rFont val="Times New Roman"/>
        <family val="1"/>
        <charset val="238"/>
      </rPr>
      <t xml:space="preserve"> nr 183                 </t>
    </r>
    <r>
      <rPr>
        <sz val="9"/>
        <color theme="1"/>
        <rFont val="Times New Roman"/>
        <family val="1"/>
        <charset val="238"/>
      </rPr>
      <t>K-6031</t>
    </r>
    <r>
      <rPr>
        <b/>
        <sz val="9"/>
        <color theme="1"/>
        <rFont val="Times New Roman"/>
        <family val="1"/>
        <charset val="238"/>
      </rPr>
      <t xml:space="preserve"> Janów</t>
    </r>
  </si>
  <si>
    <r>
      <t xml:space="preserve">Budynek 37            </t>
    </r>
    <r>
      <rPr>
        <sz val="9"/>
        <rFont val="Times New Roman"/>
        <family val="1"/>
        <charset val="238"/>
      </rPr>
      <t>K-0799</t>
    </r>
  </si>
  <si>
    <t>Pompa ciepła jednostka wolnostojąca zewnętrzna AURA HCS 563 2IP3E</t>
  </si>
  <si>
    <t>Wodna nagrzewnica powietrza z wentylatorem LEO EX L2</t>
  </si>
  <si>
    <r>
      <t xml:space="preserve">Budynek 7            </t>
    </r>
    <r>
      <rPr>
        <sz val="9"/>
        <rFont val="Times New Roman"/>
        <family val="1"/>
        <charset val="238"/>
      </rPr>
      <t>K-0799</t>
    </r>
  </si>
  <si>
    <t>Centrala wentylacyjna N1W1 Swegon z nagrzewnicą wodą, chłodnicą freonową  Epsilon Echos+9N1W1</t>
  </si>
  <si>
    <t>Centrala wentylacyjna N2 Swegon nawiewna z nagrzewnicą wodną</t>
  </si>
  <si>
    <t>Agregat freonowy</t>
  </si>
  <si>
    <t>Kurtyna powietrzna</t>
  </si>
  <si>
    <t>Osuszacz powietrza  Condair</t>
  </si>
  <si>
    <t>VAT</t>
  </si>
  <si>
    <t>Wartość brutto serwisu (przeglądu) kol. 7 x kol. 8</t>
  </si>
  <si>
    <t>Wartość brutto serwisu (przeglądu)                 kol.7 x kol.8</t>
  </si>
  <si>
    <t>Administracyjno Socjalny nr 247 (MPS 1)</t>
  </si>
  <si>
    <t>Wentylator dachowy RF/4-125 VENTURE</t>
  </si>
  <si>
    <t>Agregat zewnętrzny klimatyzacji VRF Prod. Fujitsu AJY090LELAH</t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</si>
  <si>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4</t>
    </r>
    <r>
      <rPr>
        <sz val="11"/>
        <color theme="1"/>
        <rFont val="Times New Roman"/>
        <family val="1"/>
        <charset val="238"/>
      </rPr>
      <t>) Prod. Fujitsu ASYA007GTEH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</si>
  <si>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>) Prod. Fujitsu ASYA007GTEH</t>
    </r>
  </si>
  <si>
    <r>
      <t>Klimatyzator naścienny (pokój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nr </t>
    </r>
    <r>
      <rPr>
        <b/>
        <sz val="11"/>
        <color theme="1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>) Prod. Fujitsu ASYA007GTEH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</si>
  <si>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15</t>
    </r>
    <r>
      <rPr>
        <sz val="11"/>
        <color theme="1"/>
        <rFont val="Times New Roman"/>
        <family val="1"/>
        <charset val="238"/>
      </rPr>
      <t>) Prod. Fujitsu ASYA009GTEH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</si>
  <si>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7</t>
    </r>
    <r>
      <rPr>
        <sz val="11"/>
        <color theme="1"/>
        <rFont val="Times New Roman"/>
        <family val="1"/>
        <charset val="238"/>
      </rPr>
      <t>) Prod. Fujitsu ASYA007GTEH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</si>
  <si>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>) Prod. Fujitsu ASYA007GTEH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</si>
  <si>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14</t>
    </r>
    <r>
      <rPr>
        <sz val="11"/>
        <color theme="1"/>
        <rFont val="Times New Roman"/>
        <family val="1"/>
        <charset val="238"/>
      </rPr>
      <t>) Prod. Fujitsu ASYA007GTEH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</si>
  <si>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>) Prod. Fujitsu  ASYA007GTEH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</si>
  <si>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10</t>
    </r>
    <r>
      <rPr>
        <sz val="11"/>
        <color theme="1"/>
        <rFont val="Times New Roman"/>
        <family val="1"/>
        <charset val="238"/>
      </rPr>
      <t>) Prod. Fujitsu ASYA012GCEH</t>
    </r>
  </si>
  <si>
    <t>Agregat zewnętrzny split AOYG09LMCE</t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</si>
  <si>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>) Prod. Fujitsu ASYG09LMCE</t>
    </r>
  </si>
  <si>
    <t>Agregat zewnętrzny split AOYG12LMCE</t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</si>
  <si>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>) Prod. Fujitsu ASYG24LFCC</t>
    </r>
  </si>
  <si>
    <t>Agregat zewnętrzny split AOYG24LFCC</t>
  </si>
  <si>
    <r>
      <t>Klimatyzator naścienny (pokój</t>
    </r>
    <r>
      <rPr>
        <b/>
        <sz val="11"/>
        <color theme="1"/>
        <rFont val="Times New Roman"/>
        <family val="1"/>
        <charset val="238"/>
      </rPr>
      <t xml:space="preserve"> nr 11</t>
    </r>
    <r>
      <rPr>
        <sz val="11"/>
        <color theme="1"/>
        <rFont val="Times New Roman"/>
        <family val="1"/>
        <charset val="238"/>
      </rPr>
      <t>)  Prod. Fujitsu ASYG24LFCC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</si>
  <si>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>) Prod. Fujitsu ASYG24LFCC</t>
    </r>
  </si>
  <si>
    <t>Centrala went. nawiewna dachowa Prod. Juwent CSK-05-3-D-L-1-6/0/0/3</t>
  </si>
  <si>
    <t>Wentylator dachowy  Prod. Uniwersal  DAS-200/900 P2</t>
  </si>
  <si>
    <t>Wentylator dachowy  Prod. Uniwersal DAS-160/MW</t>
  </si>
  <si>
    <t>Warsztatowo-garażowy nr 248 (MPS 1)</t>
  </si>
  <si>
    <t>Lokomotywownia nr 249 (MPS 1)</t>
  </si>
  <si>
    <t>Centrala went. nawiewna podw. Prod. Juwent CP-1-S-W-P/1-6/-/-/S</t>
  </si>
  <si>
    <t>Wentylator dachowy  Prod. Uniwersal DAS-250/MW</t>
  </si>
  <si>
    <t>Wielofunkcyjny nr 253</t>
  </si>
  <si>
    <t>Magazyn nr 250 (MPS 1)</t>
  </si>
  <si>
    <t>Centrala went. nawiewna dachowa Prod. Juwent CSK-05-3-D-L-1-6/-/-/S</t>
  </si>
  <si>
    <t>Wentylator dachowy  Prod. Uniwersal DAS-200MW/900 P2</t>
  </si>
  <si>
    <t>Wentylator dachowy  Prod. Uniwersal DAS-250MW/900 P2</t>
  </si>
  <si>
    <t>Wentylator dachowy  Prod. Uniwersal  DAS-200 P3</t>
  </si>
  <si>
    <t>Wentylator dachowy  Prod. Uniwersal  DAExC-250MW</t>
  </si>
  <si>
    <t>Pompownia paliw nr 256 (MPS 2)</t>
  </si>
  <si>
    <t>Wentylator dachowy  Prod. FUW-K-KONWEKTOR  WVPKH (V)/400PW</t>
  </si>
  <si>
    <t>Centrala wentylacyjna nawiewno-wywiewna stojąca z rotacyjnym wymiennikiem ciepła  Prod. Swegon GOLD 004 FRX</t>
  </si>
  <si>
    <t>Centrala wentylacyjna nawiewna wisząca Prod. Swegon GOLD 007 F25DDP01</t>
  </si>
  <si>
    <t>Wentylator dachowy  Prod. Venture  TCDH EXD</t>
  </si>
  <si>
    <t>Wentylator dachowy  Prod. Venture Industries  TH-500/160</t>
  </si>
  <si>
    <t>Wentylator dachowy  Prod. Venture Industries  TH-1200/315</t>
  </si>
  <si>
    <t>Wentylator dachowy  Prod. Venture Industries  TCDH EXD 030-6</t>
  </si>
  <si>
    <t>Agregat zewnętrzny multi-split VRF Prod. Fujitsu  A0YG45LBT8</t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</si>
  <si>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35</t>
    </r>
    <r>
      <rPr>
        <sz val="11"/>
        <color theme="1"/>
        <rFont val="Times New Roman"/>
        <family val="1"/>
        <charset val="238"/>
      </rPr>
      <t>) Prod. Fujitsu AUYG07LVLA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</si>
  <si>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32</t>
    </r>
    <r>
      <rPr>
        <sz val="11"/>
        <color theme="1"/>
        <rFont val="Times New Roman"/>
        <family val="1"/>
        <charset val="238"/>
      </rPr>
      <t>) Prod. Fujitsu AUYG07LVLA</t>
    </r>
  </si>
  <si>
    <r>
      <t>Klimatyzator naścienny (pokój</t>
    </r>
    <r>
      <rPr>
        <b/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Times New Roman"/>
        <family val="1"/>
        <charset val="238"/>
      </rPr>
      <t xml:space="preserve">nr </t>
    </r>
    <r>
      <rPr>
        <b/>
        <sz val="11"/>
        <color theme="1"/>
        <rFont val="Times New Roman"/>
        <family val="1"/>
        <charset val="238"/>
      </rPr>
      <t>31</t>
    </r>
    <r>
      <rPr>
        <sz val="11"/>
        <color theme="1"/>
        <rFont val="Times New Roman"/>
        <family val="1"/>
        <charset val="238"/>
      </rPr>
      <t>) Prod. Fujitsu AUYG09LVLA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</si>
  <si>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31</t>
    </r>
    <r>
      <rPr>
        <sz val="11"/>
        <color theme="1"/>
        <rFont val="Times New Roman"/>
        <family val="1"/>
        <charset val="238"/>
      </rPr>
      <t>) Prod. Fujitsu AUYG09LVLA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</si>
  <si>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21</t>
    </r>
    <r>
      <rPr>
        <sz val="11"/>
        <color theme="1"/>
        <rFont val="Times New Roman"/>
        <family val="1"/>
        <charset val="238"/>
      </rPr>
      <t>) Prod. Fujitsu ASYG07LUCA</t>
    </r>
  </si>
  <si>
    <r>
      <t>Klimatyzator naścienny (pokój nr 1</t>
    </r>
    <r>
      <rPr>
        <b/>
        <sz val="11"/>
        <color theme="1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>) Prod. Fujitsu ASYG09LUCA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</si>
  <si>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6</t>
    </r>
    <r>
      <rPr>
        <sz val="11"/>
        <color theme="1"/>
        <rFont val="Times New Roman"/>
        <family val="1"/>
        <charset val="238"/>
      </rPr>
      <t>) Prod. Fujitsu ASYG12LUCA</t>
    </r>
  </si>
  <si>
    <r>
      <t xml:space="preserve">Klimatyzator naścienny (pokój nr </t>
    </r>
    <r>
      <rPr>
        <b/>
        <sz val="11"/>
        <color theme="1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>) Prod. Fujitsu ASYG07LUCA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</si>
  <si>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3</t>
    </r>
    <r>
      <rPr>
        <sz val="11"/>
        <color theme="1"/>
        <rFont val="Times New Roman"/>
        <family val="1"/>
        <charset val="238"/>
      </rPr>
      <t>) Prod. Fujitsu ASYG07LUCA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</si>
  <si>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19</t>
    </r>
    <r>
      <rPr>
        <sz val="11"/>
        <color theme="1"/>
        <rFont val="Times New Roman"/>
        <family val="1"/>
        <charset val="238"/>
      </rPr>
      <t>) Prod. Fujitsu ASYG07LUCA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</si>
  <si>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20</t>
    </r>
    <r>
      <rPr>
        <sz val="11"/>
        <color theme="1"/>
        <rFont val="Times New Roman"/>
        <family val="1"/>
        <charset val="238"/>
      </rPr>
      <t>) Prod. Fujitsu ASYG07LUCA</t>
    </r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</si>
  <si>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8</t>
    </r>
    <r>
      <rPr>
        <sz val="11"/>
        <color theme="1"/>
        <rFont val="Times New Roman"/>
        <family val="1"/>
        <charset val="238"/>
      </rPr>
      <t>) Prod. Fujitsu ASYG09LUCA</t>
    </r>
  </si>
  <si>
    <t>Agregat zewnętrzny split AOYG18LFC</t>
  </si>
  <si>
    <r>
      <t>Klimatyzator naścienny (pokój nr</t>
    </r>
    <r>
      <rPr>
        <b/>
        <sz val="11"/>
        <color theme="1"/>
        <rFont val="Times New Roman"/>
        <family val="1"/>
        <charset val="238"/>
      </rPr>
      <t xml:space="preserve"> 4</t>
    </r>
    <r>
      <rPr>
        <sz val="11"/>
        <color theme="1"/>
        <rFont val="Times New Roman"/>
        <family val="1"/>
        <charset val="238"/>
      </rPr>
      <t>) Prod. Fujitsu ASYG18LFCA</t>
    </r>
  </si>
  <si>
    <t>Nawilczacz parowy/wytwornica pary oraz lanca parowa w kanale V=1360 m³/h  Prod. Swegon Conolair RS10</t>
  </si>
  <si>
    <t>Nawilczacz parowy/wytwornica pary oraz lanca parowa w kanale V=1361 m³/h  Prod. Swegon Conolair RS16</t>
  </si>
  <si>
    <t>Zbiornik magazynowy  nr 254 (MPS 2)</t>
  </si>
  <si>
    <t>Wentylator dachowy DW-Ex 560D6-XS E13+H2</t>
  </si>
  <si>
    <t>Zbiornik magazynowy nr 263 (MPS 2)</t>
  </si>
  <si>
    <t>Wentylator dachowy Venture Industries TCDH-EXD-080-6</t>
  </si>
  <si>
    <t>Wentylator dachowy TCDH-EXD-080-6</t>
  </si>
  <si>
    <t>Zbiornik magazynowy nr 230 (MPS 1)</t>
  </si>
  <si>
    <t>Zbiornik magazynowy nr 231 (MPS 1)</t>
  </si>
  <si>
    <t>Pompownia paliw nr 221 (MPS 1)</t>
  </si>
  <si>
    <t>Wentylator dachowy  Prod. FUW-K-KONWEKTOR  WVPOH (V)/500PW</t>
  </si>
  <si>
    <r>
      <t>Laboratorium kryminalistyczne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143              </t>
    </r>
    <r>
      <rPr>
        <sz val="9"/>
        <rFont val="Times New Roman"/>
        <family val="1"/>
        <charset val="238"/>
      </rPr>
      <t xml:space="preserve">K-1023                 </t>
    </r>
    <r>
      <rPr>
        <b/>
        <sz val="9"/>
        <rFont val="Times New Roman"/>
        <family val="1"/>
        <charset val="238"/>
      </rPr>
      <t>Mińsk Maz</t>
    </r>
  </si>
  <si>
    <t xml:space="preserve">Klimatyzator SAMSUNG AC071RXADKG </t>
  </si>
  <si>
    <t>Klimatyzator SAMSUNG AC071RN4PKG/EU</t>
  </si>
  <si>
    <t>Klimatyzator SAMSUNG AC052RXADKG/EU</t>
  </si>
  <si>
    <t>Klimatyzator SAMSUNG AC052RNNDKG/EU</t>
  </si>
  <si>
    <t>Klimatyzator SAMSUNG AC026RXADKG/EU</t>
  </si>
  <si>
    <t>Klimatyzator SAMSUNG AC100RXADKG/EU</t>
  </si>
  <si>
    <t>Agregat wody lodowej AERMEC</t>
  </si>
  <si>
    <t>Centrala wentylacyjna C1 -VTS POLSKA - VVS021c-L-FRMVHCEF/VVS021C-R-FVMR_cd</t>
  </si>
  <si>
    <t>Centrala wentylacyjna C2 - VTS POLSKA -  VVS021c-R-FRMVHCEF/VVS021C-L-FVMR_cd</t>
  </si>
  <si>
    <t>Centrala wentylacyjna C3 - VTS POLSKA - VVSO10s-L-FPVHCF/VVS010s-R-FPV_cd</t>
  </si>
  <si>
    <t>Centrala wentylacyjna C4 - VTS POLSKA - VVS010s-L-FPVH/VVS010s-R-FPV_cd</t>
  </si>
  <si>
    <t>Centrala wentylacyjna C5 - VTS POLSKA - VVS021c-R-FPVHC/VVS021c-L-FPV_cd</t>
  </si>
  <si>
    <t>Centrala wentylacyjna C6 -VTS POLSKA -  VVS020s-L-FPVH/VVS020s-R-FPV_cd</t>
  </si>
  <si>
    <t>Centrala wentylacyjna C7 - VTS POLSKA -  L-FPVHC/VVS030c-R-FPV_cd</t>
  </si>
  <si>
    <t>Centrala wentylacyjna C8 -VTS POLSKA - VVS040c-R-FPVHC/VVS040c-L-FPV_cd</t>
  </si>
  <si>
    <t>osuszacz sorpcyjny Seibu Giken DST nr. RECUSORB</t>
  </si>
  <si>
    <t>System odciągu spalin Klimawent(wentylator WPA-8-E-3-N wraz z odsysaczem bębnowym ALAN-U/C-12-N)</t>
  </si>
  <si>
    <t>Wentylator kanałowy TD Venture Industries (TD-500/160 Sr. 160mm 3V 230-240 V 50/60 HZ)</t>
  </si>
  <si>
    <t>Wentylator chemoodporny dachowy JET Venture Industries  (JET/6-25-018T 400YV 50Hz IE2</t>
  </si>
  <si>
    <t>Wentylator kanałowy TD Venture Industries  (TD-350/125 SILENT 230V, 50Hz</t>
  </si>
  <si>
    <t>Jednostka zewnętrzna systemu VRV Samsung  nr. AM140AXVAGH/EU</t>
  </si>
  <si>
    <t>Jednostka wewnętrzna kasetonowa 4-WAY MINI system vrv Samsung nr. AM015NNNDEH/EU</t>
  </si>
  <si>
    <t>Jednostka wewnętrzna kasetonowa 4-WAY MINI system vrv Samsung nr. AM022NNNDEH/EU</t>
  </si>
  <si>
    <t>Jednostka wewnętrzna kasetonowa 4-WAY MINI system vrv Samsung nr. AM028NNNDEH/EU</t>
  </si>
  <si>
    <t>Jednostka zewnętrzna split do pomieszczeń technicznych MIDEA KAG-18NXD0-B1 nr X3-18N8DO-0</t>
  </si>
  <si>
    <t>Jednostka wewnętrzna split do pomieszczeń technicznych MIDEA nr  KAG-18NXD0-B2 nr AG-18NXDO-1</t>
  </si>
  <si>
    <t xml:space="preserve">Klimatyzator GREE GUD100W/NhA-X  / GREE GUD100PHS/A </t>
  </si>
  <si>
    <t>Klimatyzator GREE GWH24AAD-K6DNA1A/O / GREE GWH24QD-K6DNA5A/0</t>
  </si>
  <si>
    <t xml:space="preserve">Klimatyzator Mitsubishi Heavy SRK35ZSP-W  / SRC35ZSP-W  w pom. 20 </t>
  </si>
  <si>
    <r>
      <t>Klimatyzator MITSUBISHI FDC 125VSA</t>
    </r>
    <r>
      <rPr>
        <sz val="9"/>
        <color rgb="FFFF0000"/>
        <rFont val="Times New Roman"/>
        <family val="1"/>
        <charset val="238"/>
      </rPr>
      <t xml:space="preserve"> - </t>
    </r>
  </si>
  <si>
    <t xml:space="preserve">Centrala wentylacyjna AIRDEA KLIMA OPREMA </t>
  </si>
  <si>
    <t xml:space="preserve">Klimatyzator Mitsubishi Heavy SRK/SRC 45-ZSP-W </t>
  </si>
  <si>
    <r>
      <t>Klimatyzator naścienny split SEVRA</t>
    </r>
    <r>
      <rPr>
        <sz val="9"/>
        <color rgb="FFFF0000"/>
        <rFont val="Times New Roman"/>
        <family val="1"/>
        <charset val="238"/>
      </rPr>
      <t xml:space="preserve"> </t>
    </r>
  </si>
  <si>
    <r>
      <t>Magazyn broni         bud</t>
    </r>
    <r>
      <rPr>
        <sz val="9"/>
        <rFont val="Times New Roman"/>
        <family val="1"/>
        <charset val="238"/>
      </rPr>
      <t>.</t>
    </r>
    <r>
      <rPr>
        <b/>
        <sz val="9"/>
        <rFont val="Times New Roman"/>
        <family val="1"/>
        <charset val="238"/>
      </rPr>
      <t xml:space="preserve"> nr 31</t>
    </r>
    <r>
      <rPr>
        <sz val="9"/>
        <rFont val="Times New Roman"/>
        <family val="1"/>
        <charset val="238"/>
      </rPr>
      <t xml:space="preserve">   </t>
    </r>
    <r>
      <rPr>
        <b/>
        <sz val="9"/>
        <rFont val="Times New Roman"/>
        <family val="1"/>
        <charset val="238"/>
      </rPr>
      <t xml:space="preserve">               </t>
    </r>
    <r>
      <rPr>
        <sz val="9"/>
        <rFont val="Times New Roman"/>
        <family val="1"/>
        <charset val="238"/>
      </rPr>
      <t xml:space="preserve">K-1023 </t>
    </r>
    <r>
      <rPr>
        <b/>
        <sz val="9"/>
        <rFont val="Times New Roman"/>
        <family val="1"/>
        <charset val="238"/>
      </rPr>
      <t xml:space="preserve">        Mińsk Maz</t>
    </r>
  </si>
  <si>
    <t>Centrala KLIMOR EVO-S-0400</t>
  </si>
  <si>
    <t xml:space="preserve">Centrala wentylacyjno KLIMOR  EVO-S 3200 L </t>
  </si>
  <si>
    <r>
      <t>Agregat chłodniczy Mitsubishi FDC500KXZE2L</t>
    </r>
    <r>
      <rPr>
        <sz val="9"/>
        <color rgb="FFFF0000"/>
        <rFont val="Times New Roman"/>
        <family val="1"/>
        <charset val="238"/>
      </rPr>
      <t xml:space="preserve"> </t>
    </r>
  </si>
  <si>
    <t>Klimatyzator MINI RVF-224V40MI3R11</t>
  </si>
  <si>
    <t>Kurtyna powietrza z wymiennikiem wody wraz z przyłączami i sterownikiem WING 100 EC WHM</t>
  </si>
  <si>
    <t>Kurtyna powietrza z wymiennikiem wody wraz z przyłączami i sterownikiem WING 200 EC WHM</t>
  </si>
  <si>
    <t>Centrala wentylacyjna nawiewno-wywiena  z automatyką Vn/Vw=860/710 m³ SYSTEMAIR Topovex SR04 HWL-L-CAV</t>
  </si>
  <si>
    <t>Centrala wentylacyjna nawiewno-wywiena  z automatyką Vn/Vw=980/560 m³ SYSTEMAIR Topovex SR04 HWL-R-CAV</t>
  </si>
  <si>
    <t>Kontenery Socjalno - Biurowe KB-1  - Kompleks K-6031</t>
  </si>
  <si>
    <t>Kontenery Mieszkalne Składane GWTP - Kompleks K-1023</t>
  </si>
  <si>
    <t>Kontenery Mieszkalne 20' 2438X6058X2900MM -  Kompleks K-0799</t>
  </si>
  <si>
    <t>Kontenery SAN. MODULAR SYSTEM         MS20-02         - Kompleks K-6031</t>
  </si>
  <si>
    <t>Kontener SAN. MODULAR SYSTEM MS20-03 - Kompleks        K-6031</t>
  </si>
  <si>
    <t xml:space="preserve">Kontenery Socjalno MB20 z wyposażeniem - Kompleks K-6031 i K-0799 </t>
  </si>
  <si>
    <t>Kontener SAN. MODULAR SYSTEM MS20-02 - Kompleks         K-0799</t>
  </si>
  <si>
    <t>Kontenery SAN. MODULAR SYSTEM MS20-03 - Kompleks        K-0799</t>
  </si>
  <si>
    <t>Kontener Mieszkalny 20' 2438X6058X2900MM - Kompleks          K-6031</t>
  </si>
  <si>
    <t>Kontener Mieszkalny MODULAR SYSTEM MB20 - Kompleks K-6031</t>
  </si>
  <si>
    <t>Klimatyzator FUJITSU AOY12VSCC/ ASY12VSCC    nr fabryczny kontenera: T-16649 Nr. 3121</t>
  </si>
  <si>
    <t>Klimatyzator FUJITSU AOY12VSCC/ ASY12VSCC  nr fabryczny kontenera: T-16646  Nr. 3136</t>
  </si>
  <si>
    <t>Klimatyzator FUJITSU AOY12VSCC/ ASY12VSCC  nr fabryczny kontenera: T-16647</t>
  </si>
  <si>
    <t>Klimatyzator FUJITSU AOY12VSCC/ ASY12VSCC nr fabryczny kontenera: T-16648 Nr. 3124</t>
  </si>
  <si>
    <t>Klimatyzator ROTENSO R35Wo R11/ R35Wi R11  nr fabryczny kontenera : 012025817</t>
  </si>
  <si>
    <t>Klimatyzator ROTENSO R35Wo R11/ R35Wi R11  nr fabryczny kontenera : 012025851</t>
  </si>
  <si>
    <t>Klimatyzator ROTENSO R35Wo R11/ R35Wi R11  nr fabryczny kontenera : 012025861</t>
  </si>
  <si>
    <t>Klimatyzator ROTENSO R35Wo R11/ R35Wi R11  nr fabryczny kontenera : 012025868</t>
  </si>
  <si>
    <t>Klimatyzator ROTENSO R35Wo R11/ R35Wi R11  nr fabryczny kontenera : 012025869</t>
  </si>
  <si>
    <t>Klimatyzator ROTENSO R35Wo R11/ R35Wi R11  nr fabryczny kontenera : 012025870</t>
  </si>
  <si>
    <t>Klimatyzator ROTENSO R35Wo R11/ R35Wi R11  nr fabryczny kontenera : 012026036</t>
  </si>
  <si>
    <t>Klimatyzator ROTENSO R35Wo R11/ R35Wi R11  nr fabryczny kontenera : 012026047</t>
  </si>
  <si>
    <t>Klimatyzator ROTENSO R35Wo R11/ R35Wi R11  nr fabryczny kontenera : 012026050</t>
  </si>
  <si>
    <t>Klimatyzator ROTENSO R35Wo R11/ R35Wi R11  nr fabryczny kontenera : 022043082</t>
  </si>
  <si>
    <t>Klimatyzator AUX 09JO/O /09JO/I numer fabryczny kontenera: 78230240</t>
  </si>
  <si>
    <t>Klimatyzator AUX 09JO/O /09JO/I numer fabryczny kontenera: 0078230255</t>
  </si>
  <si>
    <t>Klimatyzator AUX 09JO/O /09JO/I numer fabryczny kontenera: 0078230384</t>
  </si>
  <si>
    <t xml:space="preserve"> </t>
  </si>
  <si>
    <t>Klimatyzator AUX 09JO/O /09JO/I numer fabryczny kontenera: 0088230017</t>
  </si>
  <si>
    <t>Klimatyzator AUX 09JO/O /09JO/I numer fabryczny kontenera: 0088230016</t>
  </si>
  <si>
    <t>Klimatyzator AUX 09JO/O /09JO/I numer fabryczny kontenera: 0088230015</t>
  </si>
  <si>
    <t>Klimatyzator AUX 09JO/O /09JO/I nr fabryczny kontenera 0024231071</t>
  </si>
  <si>
    <t>Klimatyzator AUX 09JO/O /09JO/I nr fabryczny kontenera 0024231072</t>
  </si>
  <si>
    <t>Klimatyzator AUX 09JO/O /09JO/I nr fabryczny kontenera 0024231180</t>
  </si>
  <si>
    <t>Klimatyzator AUX 09JO/O /09JO/I nr fabryczny kontenera 0024231062</t>
  </si>
  <si>
    <t>Klimatyzator AUX 09JO/O /09JO/I nr fabryczny kontenera 0024231078</t>
  </si>
  <si>
    <t>Klimatyzator AUX 09JO/O /09JO/I nr fabryczny kontenera 0024231196</t>
  </si>
  <si>
    <t>Klimatyzator AUX 09JO/O /09JO/I nr fabryczny kontenera 0024231242</t>
  </si>
  <si>
    <t>Klimatyzator AUX 09JO/O /09JO/I nr fabryczny kontenera 0024231059</t>
  </si>
  <si>
    <t>Klimatyzator AUX 09JO/O /09JO/I nr fabryczny kontenera 0024231060</t>
  </si>
  <si>
    <t>Klimatyzator AUX 09JO/O /09JO/I nr fabryczny kontenera 0024231075</t>
  </si>
  <si>
    <t>Klimatyzator AUX 09JO/O /09JO/I nr fabryczny kontenera 0024231077</t>
  </si>
  <si>
    <t>Klimatyzator AUX 09JO/O /09JO/I nr fabryczny kontenera 0024231163</t>
  </si>
  <si>
    <t>Klimatyzator AUX 09JO/O /09JO/I nr fabryczny kontenera 0024231162</t>
  </si>
  <si>
    <t>Klimatyzator AUX 09JO/O /09JO/I nr fabryczny kontenera 0024231218</t>
  </si>
  <si>
    <t>Klimatyzator AUX 09JO/O /09JO/I nr fabryczny kontenera 0024231204</t>
  </si>
  <si>
    <t>Klimatyzator AUX 09JO/O /09JO/I nr fabryczny kontenera 0024231050</t>
  </si>
  <si>
    <t>Klimatyzator AUX 09JO/O /09JO/I nr fabryczny kontenera 0024231051</t>
  </si>
  <si>
    <t>Klimatyzator AUX 09JO/O /09JO/I nr fabryczny kontenera 0024231145</t>
  </si>
  <si>
    <t>Klimatyzator AUX 09JO/O /09JO/I nr fabryczny kontenera 0024231195</t>
  </si>
  <si>
    <t>Klimatyzator AUX 09JO/O /09JO/I nr fabryczny kontenera 0024231225</t>
  </si>
  <si>
    <t>Klimatyzator AUX 09JO/O /09JO/I numer fabryczny kontenera: 0088230019</t>
  </si>
  <si>
    <t>Klimatyzator AUX 09JO/O /09JO/I numer fabryczny kontenera: 88230001</t>
  </si>
  <si>
    <t>Klimatyzator AUX 09JO/O /09JO/I numer fabryczny kontenera: 0088230005</t>
  </si>
  <si>
    <t>Klimatyzator AUX 09JO/O /09JO/I nr fabryczny kontenera 0078230085</t>
  </si>
  <si>
    <t>Klimatyzator AUX 09JO/O /09JO/I nr fabryczny kontenera 0078230101</t>
  </si>
  <si>
    <t>Klimatyzator AUX 09JO/O /09JO/I nr fabryczny kontenera 0078230102</t>
  </si>
  <si>
    <t>Klimatyzator AUX 09JO/O /09JO/I nr fabryczny kontenera 0078230141</t>
  </si>
  <si>
    <t>Klimatyzator AUX 09JO/O /09JO/I nr fabryczny kontenera 0078230158</t>
  </si>
  <si>
    <t>Klimatyzator AUX 09JO/O /09JO/I nr fabryczny kontenera 78230199</t>
  </si>
  <si>
    <t>Klimatyzator AUX 09JO/O /09JO/I nr fabryczny kontenera 0078230206</t>
  </si>
  <si>
    <t>Klimatyzator AUX 09JO/O /09JO/I nr fabryczny kontenera 0078230207</t>
  </si>
  <si>
    <t>Klimatyzator AUX 09JO/O /09JO/I nr fabryczny kontenera 0078230208</t>
  </si>
  <si>
    <t>Klimatyzator AUX 09JO/O /09JO/I nr fabryczny kontenera 0078230209</t>
  </si>
  <si>
    <t>Klimatyzator AUX 09JO/O /09JO/I nr fabryczny kontenera 0078230220</t>
  </si>
  <si>
    <t>Klimatyzator AUX 09JO/O /09JO/I nr fabryczny kontenera 0078230222</t>
  </si>
  <si>
    <t>Klimatyzator AUX 09JO/O /09JO/I nr fabryczny kontenera 0078230245</t>
  </si>
  <si>
    <t>Klimatyzator AUX 09JO/O /09JO/I nr fabryczny kontenera 0078230262</t>
  </si>
  <si>
    <t>Klimatyzator AUX 09JO/O /09JO/I nr fabryczny kontenera 0078230263</t>
  </si>
  <si>
    <t>Klimatyzator AUX 09JO/O /09JO/I nr fabryczny kontenera 0078230267</t>
  </si>
  <si>
    <t>Klimatyzator AUX 09JO/O /09JO/I nr fabryczny kontenera 0078230297</t>
  </si>
  <si>
    <t>Klimatyzator AUX 09JO/O /09JO/I nr fabryczny kontenera 0078230305</t>
  </si>
  <si>
    <t>Klimatyzator AUX 09JO/O /09JO/I nr fabryczny kontenera 0078230308</t>
  </si>
  <si>
    <t>Klimatyzator AUX 09JO/O /09JO/I nr fabryczny kontenera 0078230310</t>
  </si>
  <si>
    <t>Klimatyzator AUX 09JO/O /09JO/I nr fabryczny kontenera 0078230312</t>
  </si>
  <si>
    <t>Klimatyzator AUX 09JO/O /09JO/I nr fabryczny kontenera 0078230313</t>
  </si>
  <si>
    <t>Klimatyzator AUX 09JO/O /09JO/I nr fabryczny kontenera 0078230317</t>
  </si>
  <si>
    <t>Klimatyzator AUX 09JO/O /09JO/I nr fabryczny kontenera 0078230318</t>
  </si>
  <si>
    <t>Klimatyzator AUX 09JO/O /09JO/I nr fabryczny kontenera 0078230321</t>
  </si>
  <si>
    <t>Klimatyzator AUX 09JO/O /09JO/I nr fabryczny kontenera 0078230324</t>
  </si>
  <si>
    <t>Klimatyzator AUX 09JO/O /09JO/I nr fabryczny kontenera 0078230325</t>
  </si>
  <si>
    <t>Klimatyzator AUX 09JO/O /09JO/I nr fabryczny kontenera 0078230326</t>
  </si>
  <si>
    <t>Klimatyzator AUX 09JO/O /09JO/I nr fabryczny kontenera 0078230347</t>
  </si>
  <si>
    <t>Klimatyzator AUX 09JO/O /09JO/I nr fabryczny kontenera 0078230380</t>
  </si>
  <si>
    <t>Klimatyzator ROTENSO U35Xo R15/ U35Xi R15numer fabryczny kontenera: 0082210172</t>
  </si>
  <si>
    <t>Klimatyzator ROTENSO U35Xo R15/ U35Xi R15numer fabryczny kontenera: 0082210146</t>
  </si>
  <si>
    <t>Kontener Mieszkalny MODULAR SYS.LIFT WM20N-03/L - Kompleks K-6031</t>
  </si>
  <si>
    <t>Klimatyzator AUX 09QC/O/09QC/I  numer fabryczny kontenera: 0072240469</t>
  </si>
  <si>
    <t>Klimatyzator AUX 09QC/O/09QC/I  numer fabryczny kontenera: 0072240470</t>
  </si>
  <si>
    <t>Klimatyzator AUX 09QC/O/09QC/I  numer fabryczny kontenera: 0072240471</t>
  </si>
  <si>
    <t>Klimatyzator AUX 09QC/O/09QC/I  numer fabryczny kontenera: 0072240472</t>
  </si>
  <si>
    <t>Kontener Mieszkalny 20' 2438x6058x290mm - Kompleks        K-6031</t>
  </si>
  <si>
    <t>Klimatyzator AUX 09F3H/O /09F3H/I nr fabryczny kontenera 0091240323</t>
  </si>
  <si>
    <t>Klimatyzator AUX 09Q2C/O /09Q2C/I nr fabryczny kontenera 0091240324</t>
  </si>
  <si>
    <t>Klimatyzator AUX 09JO/O /09JO/I nr fabryczny kontenera 0091240326</t>
  </si>
  <si>
    <t>Klimatyzator AUX 09JO/O /09JO/I nr fabryczny kontenera 0091240327</t>
  </si>
  <si>
    <t>Klimatyzator AUX 09JO/O /09JO/I nr fabryczny kontenera 0091240328</t>
  </si>
  <si>
    <t>Klimatyzator AUX 09JO/O /09JO/I nr fabryczny kontenera 0091240329</t>
  </si>
  <si>
    <t>Klimatyzator AUX 09JO/O /09JO/I nr fabryczny kontenera 0091240330</t>
  </si>
  <si>
    <t>Klimatyzator AUX 09JO/O /09JO/I nr fabryczny kontenera 0091240331</t>
  </si>
  <si>
    <t>Klimatyzator AUX 09JO/O /09JO/I nr fabryczny kontenera 0091240325</t>
  </si>
  <si>
    <r>
      <t>Klimatyzator Mitsubishi Heavy SRK/SRC80ZR-W</t>
    </r>
    <r>
      <rPr>
        <sz val="9"/>
        <color rgb="FFFF0000"/>
        <rFont val="Times New Roman"/>
        <family val="1"/>
        <charset val="238"/>
      </rPr>
      <t xml:space="preserve"> </t>
    </r>
  </si>
  <si>
    <t xml:space="preserve">Klimatyzator Kasetonowy KAISAI KCA3U-12HRG32/ 12HFN32X </t>
  </si>
  <si>
    <t xml:space="preserve">Klimatyzator Kasetonowy KAISAI KCD-24HRG32X/KOX430-24HFN32X </t>
  </si>
  <si>
    <r>
      <t>Agregat chłodniczy Mitsubishi FDC250VSAL</t>
    </r>
    <r>
      <rPr>
        <sz val="9"/>
        <color rgb="FFFF0000"/>
        <rFont val="Times New Roman"/>
        <family val="1"/>
        <charset val="238"/>
      </rPr>
      <t xml:space="preserve"> </t>
    </r>
  </si>
  <si>
    <r>
      <t xml:space="preserve">Agregat chłodniczy Mitsubishi FDC140VSX-W </t>
    </r>
    <r>
      <rPr>
        <sz val="9"/>
        <color rgb="FFFF0000"/>
        <rFont val="Times New Roman"/>
        <family val="1"/>
        <charset val="238"/>
      </rPr>
      <t xml:space="preserve"> </t>
    </r>
  </si>
  <si>
    <t xml:space="preserve">Centrala wentylacyjna VTS VVS021c </t>
  </si>
  <si>
    <r>
      <t>Klimatyzator naścienny KAISAI  2.5 kW</t>
    </r>
    <r>
      <rPr>
        <sz val="9"/>
        <color rgb="FFFF0000"/>
        <rFont val="Times New Roman"/>
        <family val="1"/>
        <charset val="238"/>
      </rPr>
      <t xml:space="preserve"> </t>
    </r>
  </si>
  <si>
    <t xml:space="preserve">Klimatyzator ROTENSO UKURA U70Xi R14 j.wewn. / U70Xo R14  </t>
  </si>
  <si>
    <t xml:space="preserve">Klimatyzator ROTENSO model UO50Xo R14  / model J50Xi R14 </t>
  </si>
  <si>
    <t>Kontenery Socjalno - Biurowe                            dla 34 dr OP</t>
  </si>
  <si>
    <t>Klimatyzator R35WOR11/ RONIR35WiR11 nr fabryczny kontenera 0024231071</t>
  </si>
  <si>
    <t>Klimatyzator R35WOR11/ RONIR35WiR11 nr fabryczny kontenera 22040447</t>
  </si>
  <si>
    <t>Klimatyzator R35WOR11/ RONIR35WiR11 nr fabryczny kontenera 22040451</t>
  </si>
  <si>
    <t>Klimatyzator R35WOR11/ RONIR35WiR11 nr fabryczny kontenera 22040458</t>
  </si>
  <si>
    <t>Klimatyzator R35WOR11/ RONIR35WiR11 nr fabryczny kontenera 12026057</t>
  </si>
  <si>
    <t>Klimatyzator R35WOR11/ RONIR35WiR11 nr fabryczny kontenera 22040373</t>
  </si>
  <si>
    <t>Klimatyzator R35WOR11/ RONIR35WiR11 nr fabryczny kontenera 22040519</t>
  </si>
  <si>
    <t>Klimatyzator R35WOR11/ RONIR35WiR11 nr fabryczny kontenera 22040450</t>
  </si>
  <si>
    <t>Klimatyzator R35WOR11/ RONIR35WiR11 nr fabryczny kontenera 22040446</t>
  </si>
  <si>
    <t>Klimatyzator R35WOR11/ RONIR35WiR11 nr fabryczny kontenera 12026074</t>
  </si>
  <si>
    <t>Klimatyzator R35WOR11/ RONIR35WiR11 nr fabryczny kontenera 22040515</t>
  </si>
  <si>
    <t>Klimatyzator R35WOR11/ RONIR35WiR11 nr fabryczny kontenera  022040455</t>
  </si>
  <si>
    <t>Klimatyzator R35WOR11/ RONIR35WiR11 nr fabryczny kontenera 22040382</t>
  </si>
  <si>
    <t>Klimatyzator R35WOR11/ RONIR35WiR11 nr fabryczny kontenera 22040441</t>
  </si>
  <si>
    <t>Razem wszystkie kompleksy (poz. 1-51)</t>
  </si>
  <si>
    <t>Załącznik nr 2.1. do Warunków przetargu/ Załącznik nr 1 do Umowy</t>
  </si>
  <si>
    <t xml:space="preserve">Formularz cenowy 2.1. /Wykaz klimatyzatorów i central wentylacyjnych w kompleksach wojskowych administrowanych przez 23. BLT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</si>
</sst>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theme="0"/>
      <name val="Czcionka tekstu podstawowego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2" tint="-0.499984740745262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3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6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9" fillId="3" borderId="2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2" fontId="5" fillId="2" borderId="18" xfId="0" applyNumberFormat="1" applyFont="1" applyFill="1" applyBorder="1" applyAlignment="1">
      <alignment horizontal="center"/>
    </xf>
    <xf numFmtId="2" fontId="5" fillId="2" borderId="14" xfId="0" applyNumberFormat="1" applyFont="1" applyFill="1" applyBorder="1" applyAlignment="1">
      <alignment horizontal="center"/>
    </xf>
    <xf numFmtId="2" fontId="5" fillId="2" borderId="33" xfId="0" applyNumberFormat="1" applyFont="1" applyFill="1" applyBorder="1" applyAlignment="1">
      <alignment horizontal="center"/>
    </xf>
    <xf numFmtId="2" fontId="12" fillId="2" borderId="18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2" fontId="5" fillId="0" borderId="0" xfId="0" applyNumberFormat="1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right" vertical="center"/>
    </xf>
    <xf numFmtId="2" fontId="5" fillId="2" borderId="3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10" xfId="0" applyNumberFormat="1" applyFont="1" applyBorder="1" applyAlignment="1">
      <alignment vertical="center"/>
    </xf>
    <xf numFmtId="2" fontId="5" fillId="2" borderId="18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9" fontId="9" fillId="0" borderId="10" xfId="0" applyNumberFormat="1" applyFont="1" applyBorder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0" xfId="0" applyFont="1" applyFill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horizontal="center" wrapText="1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5" fillId="2" borderId="14" xfId="0" applyNumberFormat="1" applyFont="1" applyFill="1" applyBorder="1" applyAlignment="1">
      <alignment horizontal="center" vertical="center"/>
    </xf>
    <xf numFmtId="2" fontId="5" fillId="2" borderId="3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9" fontId="9" fillId="0" borderId="2" xfId="0" applyNumberFormat="1" applyFont="1" applyBorder="1" applyAlignment="1">
      <alignment horizontal="center" vertical="center"/>
    </xf>
    <xf numFmtId="164" fontId="9" fillId="0" borderId="42" xfId="0" applyNumberFormat="1" applyFont="1" applyBorder="1" applyAlignment="1">
      <alignment vertical="center"/>
    </xf>
    <xf numFmtId="0" fontId="6" fillId="0" borderId="30" xfId="0" applyFont="1" applyBorder="1" applyAlignment="1">
      <alignment vertical="top" wrapText="1"/>
    </xf>
    <xf numFmtId="164" fontId="9" fillId="0" borderId="43" xfId="0" applyNumberFormat="1" applyFont="1" applyBorder="1" applyAlignment="1">
      <alignment vertical="center"/>
    </xf>
    <xf numFmtId="0" fontId="6" fillId="0" borderId="24" xfId="0" applyFont="1" applyBorder="1" applyAlignment="1">
      <alignment vertical="top" wrapText="1"/>
    </xf>
    <xf numFmtId="9" fontId="9" fillId="0" borderId="16" xfId="0" applyNumberFormat="1" applyFont="1" applyBorder="1" applyAlignment="1">
      <alignment horizontal="center" vertical="center"/>
    </xf>
    <xf numFmtId="164" fontId="9" fillId="0" borderId="44" xfId="0" applyNumberFormat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4" xfId="0" applyFont="1" applyBorder="1" applyAlignment="1">
      <alignment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9" fontId="9" fillId="0" borderId="20" xfId="0" applyNumberFormat="1" applyFont="1" applyBorder="1" applyAlignment="1">
      <alignment horizontal="center" vertical="center"/>
    </xf>
    <xf numFmtId="164" fontId="9" fillId="0" borderId="21" xfId="0" applyNumberFormat="1" applyFont="1" applyBorder="1" applyAlignment="1">
      <alignment vertical="center"/>
    </xf>
    <xf numFmtId="0" fontId="6" fillId="0" borderId="30" xfId="0" applyFont="1" applyBorder="1" applyAlignment="1">
      <alignment vertical="center" wrapText="1"/>
    </xf>
    <xf numFmtId="0" fontId="6" fillId="0" borderId="47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30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6" fillId="0" borderId="19" xfId="0" applyFont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0" fillId="3" borderId="22" xfId="0" applyFont="1" applyFill="1" applyBorder="1" applyAlignment="1">
      <alignment horizontal="center" wrapText="1"/>
    </xf>
    <xf numFmtId="0" fontId="9" fillId="3" borderId="19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right" vertical="center"/>
    </xf>
    <xf numFmtId="2" fontId="5" fillId="0" borderId="11" xfId="0" applyNumberFormat="1" applyFont="1" applyFill="1" applyBorder="1" applyAlignment="1">
      <alignment horizontal="center"/>
    </xf>
    <xf numFmtId="9" fontId="9" fillId="0" borderId="11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0" fontId="13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right" vertical="center"/>
    </xf>
    <xf numFmtId="0" fontId="4" fillId="2" borderId="27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4" fillId="2" borderId="28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right" vertical="center"/>
    </xf>
    <xf numFmtId="0" fontId="4" fillId="2" borderId="20" xfId="0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right" vertical="center"/>
    </xf>
    <xf numFmtId="0" fontId="4" fillId="2" borderId="25" xfId="0" applyFont="1" applyFill="1" applyBorder="1" applyAlignment="1">
      <alignment horizontal="right" vertical="center"/>
    </xf>
    <xf numFmtId="0" fontId="4" fillId="2" borderId="38" xfId="0" applyFont="1" applyFill="1" applyBorder="1" applyAlignment="1">
      <alignment horizontal="right" vertical="center"/>
    </xf>
    <xf numFmtId="0" fontId="5" fillId="0" borderId="39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right" vertical="center"/>
    </xf>
    <xf numFmtId="0" fontId="4" fillId="2" borderId="35" xfId="0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right" vertical="center"/>
    </xf>
    <xf numFmtId="0" fontId="5" fillId="0" borderId="40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5" fillId="4" borderId="1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5" xfId="0" applyFont="1" applyBorder="1" applyAlignment="1">
      <alignment horizontal="center" wrapText="1"/>
    </xf>
    <xf numFmtId="0" fontId="4" fillId="0" borderId="46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2" fillId="2" borderId="22" xfId="0" applyFont="1" applyFill="1" applyBorder="1" applyAlignment="1">
      <alignment horizontal="center" wrapText="1"/>
    </xf>
    <xf numFmtId="0" fontId="12" fillId="2" borderId="27" xfId="0" applyFont="1" applyFill="1" applyBorder="1" applyAlignment="1">
      <alignment horizontal="center" wrapText="1"/>
    </xf>
    <xf numFmtId="0" fontId="12" fillId="2" borderId="17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67"/>
  <sheetViews>
    <sheetView tabSelected="1" workbookViewId="0">
      <selection activeCell="K5" sqref="K5"/>
    </sheetView>
  </sheetViews>
  <sheetFormatPr defaultRowHeight="15"/>
  <cols>
    <col min="1" max="1" width="3.85546875" customWidth="1"/>
    <col min="2" max="2" width="14.5703125" style="90" customWidth="1"/>
    <col min="3" max="3" width="63.7109375" style="1" customWidth="1"/>
    <col min="6" max="6" width="11.7109375" customWidth="1"/>
    <col min="7" max="7" width="13.7109375" customWidth="1"/>
    <col min="8" max="8" width="9.140625" style="99"/>
    <col min="9" max="9" width="13" style="81" customWidth="1"/>
  </cols>
  <sheetData>
    <row r="1" spans="1:9" s="11" customFormat="1">
      <c r="A1" s="193" t="s">
        <v>367</v>
      </c>
      <c r="B1" s="193"/>
      <c r="C1" s="193"/>
      <c r="D1" s="193"/>
      <c r="E1" s="193"/>
      <c r="F1" s="193"/>
      <c r="G1" s="193"/>
      <c r="H1" s="98"/>
      <c r="I1" s="80"/>
    </row>
    <row r="2" spans="1:9" s="11" customFormat="1">
      <c r="A2" s="97"/>
      <c r="B2" s="97"/>
      <c r="C2" s="97"/>
      <c r="D2" s="97"/>
      <c r="E2" s="97"/>
      <c r="F2" s="97"/>
      <c r="G2" s="97"/>
      <c r="H2" s="98"/>
      <c r="I2" s="80"/>
    </row>
    <row r="3" spans="1:9" ht="15.75" thickBot="1">
      <c r="A3" s="14"/>
      <c r="B3" s="89"/>
      <c r="C3" s="15" t="s">
        <v>368</v>
      </c>
      <c r="D3" s="14"/>
      <c r="E3" s="14"/>
      <c r="F3" s="14"/>
      <c r="G3" s="14"/>
    </row>
    <row r="4" spans="1:9" ht="27.75" customHeight="1">
      <c r="A4" s="194" t="s">
        <v>0</v>
      </c>
      <c r="B4" s="196" t="s">
        <v>1</v>
      </c>
      <c r="C4" s="198" t="s">
        <v>2</v>
      </c>
      <c r="D4" s="196" t="s">
        <v>3</v>
      </c>
      <c r="E4" s="200" t="s">
        <v>94</v>
      </c>
      <c r="F4" s="196" t="s">
        <v>95</v>
      </c>
      <c r="G4" s="202" t="s">
        <v>74</v>
      </c>
      <c r="H4" s="196" t="s">
        <v>128</v>
      </c>
      <c r="I4" s="211" t="s">
        <v>130</v>
      </c>
    </row>
    <row r="5" spans="1:9" ht="64.5" customHeight="1" thickBot="1">
      <c r="A5" s="195"/>
      <c r="B5" s="197"/>
      <c r="C5" s="199"/>
      <c r="D5" s="197"/>
      <c r="E5" s="201"/>
      <c r="F5" s="197"/>
      <c r="G5" s="203"/>
      <c r="H5" s="197"/>
      <c r="I5" s="212" t="s">
        <v>129</v>
      </c>
    </row>
    <row r="6" spans="1:9" ht="15.75" thickBot="1">
      <c r="A6" s="16">
        <v>1</v>
      </c>
      <c r="B6" s="17">
        <v>2</v>
      </c>
      <c r="C6" s="18">
        <v>3</v>
      </c>
      <c r="D6" s="17">
        <v>4</v>
      </c>
      <c r="E6" s="19">
        <v>5</v>
      </c>
      <c r="F6" s="17">
        <v>6</v>
      </c>
      <c r="G6" s="70">
        <v>7</v>
      </c>
      <c r="H6" s="70">
        <v>8</v>
      </c>
      <c r="I6" s="70">
        <v>9</v>
      </c>
    </row>
    <row r="7" spans="1:9" ht="15" customHeight="1">
      <c r="A7" s="183">
        <v>1</v>
      </c>
      <c r="B7" s="178" t="s">
        <v>103</v>
      </c>
      <c r="C7" s="103" t="s">
        <v>35</v>
      </c>
      <c r="D7" s="20">
        <v>1</v>
      </c>
      <c r="E7" s="21">
        <v>2</v>
      </c>
      <c r="F7" s="22">
        <v>0</v>
      </c>
      <c r="G7" s="22">
        <f>E7*F7</f>
        <v>0</v>
      </c>
      <c r="H7" s="104">
        <v>0.23</v>
      </c>
      <c r="I7" s="105">
        <f>G7*1.23</f>
        <v>0</v>
      </c>
    </row>
    <row r="8" spans="1:9" ht="15" customHeight="1">
      <c r="A8" s="184"/>
      <c r="B8" s="192"/>
      <c r="C8" s="106" t="s">
        <v>36</v>
      </c>
      <c r="D8" s="23">
        <v>1</v>
      </c>
      <c r="E8" s="23">
        <v>2</v>
      </c>
      <c r="F8" s="24">
        <v>0</v>
      </c>
      <c r="G8" s="24">
        <f>E8*F8</f>
        <v>0</v>
      </c>
      <c r="H8" s="86">
        <v>0.23</v>
      </c>
      <c r="I8" s="107">
        <f t="shared" ref="I8:I10" si="0">G8*1.23</f>
        <v>0</v>
      </c>
    </row>
    <row r="9" spans="1:9" ht="15" customHeight="1">
      <c r="A9" s="184"/>
      <c r="B9" s="192"/>
      <c r="C9" s="106" t="s">
        <v>33</v>
      </c>
      <c r="D9" s="23">
        <v>1</v>
      </c>
      <c r="E9" s="23">
        <v>2</v>
      </c>
      <c r="F9" s="24">
        <v>0</v>
      </c>
      <c r="G9" s="24">
        <f t="shared" ref="G9:G10" si="1">E9*F9</f>
        <v>0</v>
      </c>
      <c r="H9" s="86">
        <v>0.23</v>
      </c>
      <c r="I9" s="107">
        <f t="shared" si="0"/>
        <v>0</v>
      </c>
    </row>
    <row r="10" spans="1:9" ht="15" customHeight="1" thickBot="1">
      <c r="A10" s="185"/>
      <c r="B10" s="179"/>
      <c r="C10" s="108" t="s">
        <v>342</v>
      </c>
      <c r="D10" s="28">
        <v>1</v>
      </c>
      <c r="E10" s="29">
        <v>2</v>
      </c>
      <c r="F10" s="31">
        <v>0</v>
      </c>
      <c r="G10" s="31">
        <f t="shared" si="1"/>
        <v>0</v>
      </c>
      <c r="H10" s="109">
        <v>0.23</v>
      </c>
      <c r="I10" s="110">
        <f t="shared" si="0"/>
        <v>0</v>
      </c>
    </row>
    <row r="11" spans="1:9" ht="15.75" thickBot="1">
      <c r="A11" s="169" t="s">
        <v>75</v>
      </c>
      <c r="B11" s="161"/>
      <c r="C11" s="161"/>
      <c r="D11" s="161"/>
      <c r="E11" s="161"/>
      <c r="F11" s="162"/>
      <c r="G11" s="64">
        <f>G7+G8+G9+G10</f>
        <v>0</v>
      </c>
      <c r="H11" s="100"/>
      <c r="I11" s="100">
        <f>G11*1.23</f>
        <v>0</v>
      </c>
    </row>
    <row r="12" spans="1:9" ht="15.75" thickBot="1">
      <c r="C12"/>
    </row>
    <row r="13" spans="1:9" ht="36.75" thickBot="1">
      <c r="A13" s="42">
        <v>2</v>
      </c>
      <c r="B13" s="113" t="s">
        <v>104</v>
      </c>
      <c r="C13" s="114" t="s">
        <v>225</v>
      </c>
      <c r="D13" s="60">
        <v>1</v>
      </c>
      <c r="E13" s="60">
        <v>2</v>
      </c>
      <c r="F13" s="79">
        <v>0</v>
      </c>
      <c r="G13" s="79">
        <f>E13*F13</f>
        <v>0</v>
      </c>
      <c r="H13" s="115">
        <v>0.23</v>
      </c>
      <c r="I13" s="116">
        <f t="shared" ref="I13" si="2">G13*1.23</f>
        <v>0</v>
      </c>
    </row>
    <row r="14" spans="1:9" ht="15.75" thickBot="1">
      <c r="A14" s="158" t="s">
        <v>75</v>
      </c>
      <c r="B14" s="159"/>
      <c r="C14" s="159"/>
      <c r="D14" s="159"/>
      <c r="E14" s="159"/>
      <c r="F14" s="160"/>
      <c r="G14" s="63">
        <f>G13</f>
        <v>0</v>
      </c>
      <c r="H14" s="83"/>
      <c r="I14" s="83">
        <f>G14*1.23</f>
        <v>0</v>
      </c>
    </row>
    <row r="15" spans="1:9" ht="15.75" thickBot="1">
      <c r="C15"/>
    </row>
    <row r="16" spans="1:9" ht="15" customHeight="1">
      <c r="A16" s="163">
        <v>3</v>
      </c>
      <c r="B16" s="165" t="s">
        <v>105</v>
      </c>
      <c r="C16" s="111" t="s">
        <v>14</v>
      </c>
      <c r="D16" s="20">
        <v>1</v>
      </c>
      <c r="E16" s="21">
        <v>2</v>
      </c>
      <c r="F16" s="22">
        <v>0</v>
      </c>
      <c r="G16" s="36">
        <f>E16*F16</f>
        <v>0</v>
      </c>
      <c r="H16" s="104">
        <v>0.23</v>
      </c>
      <c r="I16" s="105">
        <f t="shared" ref="I16:I24" si="3">G16*1.23</f>
        <v>0</v>
      </c>
    </row>
    <row r="17" spans="1:9">
      <c r="A17" s="164"/>
      <c r="B17" s="166"/>
      <c r="C17" s="117" t="s">
        <v>15</v>
      </c>
      <c r="D17" s="23">
        <v>3</v>
      </c>
      <c r="E17" s="23">
        <v>2</v>
      </c>
      <c r="F17" s="24">
        <v>0</v>
      </c>
      <c r="G17" s="24">
        <f>E17*F17</f>
        <v>0</v>
      </c>
      <c r="H17" s="86">
        <v>0.23</v>
      </c>
      <c r="I17" s="107">
        <f t="shared" si="3"/>
        <v>0</v>
      </c>
    </row>
    <row r="18" spans="1:9">
      <c r="A18" s="164"/>
      <c r="B18" s="166"/>
      <c r="C18" s="118" t="s">
        <v>16</v>
      </c>
      <c r="D18" s="23">
        <v>1</v>
      </c>
      <c r="E18" s="23">
        <v>2</v>
      </c>
      <c r="F18" s="24">
        <v>0</v>
      </c>
      <c r="G18" s="24">
        <f t="shared" ref="G18:G24" si="4">E18*F18</f>
        <v>0</v>
      </c>
      <c r="H18" s="86">
        <v>0.23</v>
      </c>
      <c r="I18" s="107">
        <f t="shared" si="3"/>
        <v>0</v>
      </c>
    </row>
    <row r="19" spans="1:9">
      <c r="A19" s="164"/>
      <c r="B19" s="166"/>
      <c r="C19" s="118" t="s">
        <v>17</v>
      </c>
      <c r="D19" s="23">
        <v>2</v>
      </c>
      <c r="E19" s="23">
        <v>2</v>
      </c>
      <c r="F19" s="24">
        <v>0</v>
      </c>
      <c r="G19" s="24">
        <f t="shared" si="4"/>
        <v>0</v>
      </c>
      <c r="H19" s="86">
        <v>0.23</v>
      </c>
      <c r="I19" s="107">
        <f t="shared" si="3"/>
        <v>0</v>
      </c>
    </row>
    <row r="20" spans="1:9">
      <c r="A20" s="164"/>
      <c r="B20" s="166"/>
      <c r="C20" s="118" t="s">
        <v>18</v>
      </c>
      <c r="D20" s="23">
        <v>2</v>
      </c>
      <c r="E20" s="23">
        <v>2</v>
      </c>
      <c r="F20" s="24">
        <v>0</v>
      </c>
      <c r="G20" s="24">
        <f t="shared" si="4"/>
        <v>0</v>
      </c>
      <c r="H20" s="86">
        <v>0.23</v>
      </c>
      <c r="I20" s="107">
        <f t="shared" si="3"/>
        <v>0</v>
      </c>
    </row>
    <row r="21" spans="1:9">
      <c r="A21" s="164"/>
      <c r="B21" s="166"/>
      <c r="C21" s="117" t="s">
        <v>19</v>
      </c>
      <c r="D21" s="23">
        <v>2</v>
      </c>
      <c r="E21" s="23">
        <v>2</v>
      </c>
      <c r="F21" s="24">
        <v>0</v>
      </c>
      <c r="G21" s="24">
        <f t="shared" si="4"/>
        <v>0</v>
      </c>
      <c r="H21" s="86">
        <v>0.23</v>
      </c>
      <c r="I21" s="107">
        <f t="shared" si="3"/>
        <v>0</v>
      </c>
    </row>
    <row r="22" spans="1:9">
      <c r="A22" s="164"/>
      <c r="B22" s="166"/>
      <c r="C22" s="117" t="s">
        <v>20</v>
      </c>
      <c r="D22" s="23">
        <v>1</v>
      </c>
      <c r="E22" s="23">
        <v>2</v>
      </c>
      <c r="F22" s="24">
        <v>0</v>
      </c>
      <c r="G22" s="24">
        <f t="shared" si="4"/>
        <v>0</v>
      </c>
      <c r="H22" s="86">
        <v>0.23</v>
      </c>
      <c r="I22" s="107">
        <f t="shared" si="3"/>
        <v>0</v>
      </c>
    </row>
    <row r="23" spans="1:9">
      <c r="A23" s="164"/>
      <c r="B23" s="166"/>
      <c r="C23" s="119" t="s">
        <v>21</v>
      </c>
      <c r="D23" s="23">
        <v>1</v>
      </c>
      <c r="E23" s="23">
        <v>2</v>
      </c>
      <c r="F23" s="24">
        <v>0</v>
      </c>
      <c r="G23" s="24">
        <f t="shared" si="4"/>
        <v>0</v>
      </c>
      <c r="H23" s="86">
        <v>0.23</v>
      </c>
      <c r="I23" s="107">
        <f t="shared" si="3"/>
        <v>0</v>
      </c>
    </row>
    <row r="24" spans="1:9" ht="15.75" thickBot="1">
      <c r="A24" s="167"/>
      <c r="B24" s="168"/>
      <c r="C24" s="120" t="s">
        <v>22</v>
      </c>
      <c r="D24" s="28">
        <v>2</v>
      </c>
      <c r="E24" s="28">
        <v>2</v>
      </c>
      <c r="F24" s="31">
        <v>0</v>
      </c>
      <c r="G24" s="30">
        <f t="shared" si="4"/>
        <v>0</v>
      </c>
      <c r="H24" s="109">
        <v>0.23</v>
      </c>
      <c r="I24" s="110">
        <f t="shared" si="3"/>
        <v>0</v>
      </c>
    </row>
    <row r="25" spans="1:9" ht="15.75" thickBot="1">
      <c r="A25" s="158" t="s">
        <v>75</v>
      </c>
      <c r="B25" s="159"/>
      <c r="C25" s="159"/>
      <c r="D25" s="159"/>
      <c r="E25" s="159"/>
      <c r="F25" s="160"/>
      <c r="G25" s="63">
        <f>G16+G17+G18+G19+G20+G21+G22+G23+G24</f>
        <v>0</v>
      </c>
      <c r="H25" s="83"/>
      <c r="I25" s="83">
        <f>G25*1.23</f>
        <v>0</v>
      </c>
    </row>
    <row r="26" spans="1:9" ht="15.75" thickBot="1">
      <c r="C26"/>
    </row>
    <row r="27" spans="1:9">
      <c r="A27" s="163">
        <v>4</v>
      </c>
      <c r="B27" s="178" t="s">
        <v>106</v>
      </c>
      <c r="C27" s="121" t="s">
        <v>31</v>
      </c>
      <c r="D27" s="20">
        <v>3</v>
      </c>
      <c r="E27" s="21">
        <v>2</v>
      </c>
      <c r="F27" s="22">
        <v>0</v>
      </c>
      <c r="G27" s="36">
        <f>E27*F27</f>
        <v>0</v>
      </c>
      <c r="H27" s="104">
        <v>0.23</v>
      </c>
      <c r="I27" s="105">
        <f t="shared" ref="I27:I30" si="5">G27*1.23</f>
        <v>0</v>
      </c>
    </row>
    <row r="28" spans="1:9">
      <c r="A28" s="164"/>
      <c r="B28" s="166"/>
      <c r="C28" s="106" t="s">
        <v>32</v>
      </c>
      <c r="D28" s="41">
        <v>1</v>
      </c>
      <c r="E28" s="23">
        <v>2</v>
      </c>
      <c r="F28" s="24">
        <v>0</v>
      </c>
      <c r="G28" s="24">
        <f>E28*F28</f>
        <v>0</v>
      </c>
      <c r="H28" s="86">
        <v>0.23</v>
      </c>
      <c r="I28" s="107">
        <f t="shared" si="5"/>
        <v>0</v>
      </c>
    </row>
    <row r="29" spans="1:9">
      <c r="A29" s="164"/>
      <c r="B29" s="166"/>
      <c r="C29" s="106" t="s">
        <v>33</v>
      </c>
      <c r="D29" s="23">
        <v>1</v>
      </c>
      <c r="E29" s="23">
        <v>2</v>
      </c>
      <c r="F29" s="24">
        <v>0</v>
      </c>
      <c r="G29" s="24">
        <f>E29*F29</f>
        <v>0</v>
      </c>
      <c r="H29" s="86">
        <v>0.23</v>
      </c>
      <c r="I29" s="107">
        <f t="shared" si="5"/>
        <v>0</v>
      </c>
    </row>
    <row r="30" spans="1:9" ht="15.75" thickBot="1">
      <c r="A30" s="167"/>
      <c r="B30" s="179"/>
      <c r="C30" s="122" t="s">
        <v>34</v>
      </c>
      <c r="D30" s="28">
        <v>2</v>
      </c>
      <c r="E30" s="29">
        <v>2</v>
      </c>
      <c r="F30" s="31">
        <v>0</v>
      </c>
      <c r="G30" s="30">
        <f>E30*F30</f>
        <v>0</v>
      </c>
      <c r="H30" s="109">
        <v>0.23</v>
      </c>
      <c r="I30" s="110">
        <f t="shared" si="5"/>
        <v>0</v>
      </c>
    </row>
    <row r="31" spans="1:9" ht="15.75" thickBot="1">
      <c r="A31" s="169" t="s">
        <v>75</v>
      </c>
      <c r="B31" s="161"/>
      <c r="C31" s="161"/>
      <c r="D31" s="161"/>
      <c r="E31" s="161"/>
      <c r="F31" s="162"/>
      <c r="G31" s="64">
        <f>G27+G28+G29+G30</f>
        <v>0</v>
      </c>
      <c r="H31" s="100"/>
      <c r="I31" s="100">
        <f>G31*1.23</f>
        <v>0</v>
      </c>
    </row>
    <row r="32" spans="1:9" ht="15.75" thickBot="1">
      <c r="C32"/>
    </row>
    <row r="33" spans="1:9" ht="24" customHeight="1">
      <c r="A33" s="163">
        <v>5</v>
      </c>
      <c r="B33" s="165" t="s">
        <v>107</v>
      </c>
      <c r="C33" s="111" t="s">
        <v>83</v>
      </c>
      <c r="D33" s="20">
        <v>1</v>
      </c>
      <c r="E33" s="21">
        <v>2</v>
      </c>
      <c r="F33" s="22">
        <v>0</v>
      </c>
      <c r="G33" s="36">
        <f>E33*F33</f>
        <v>0</v>
      </c>
      <c r="H33" s="104">
        <v>0.23</v>
      </c>
      <c r="I33" s="105">
        <f t="shared" ref="I33:I39" si="6">G33*1.23</f>
        <v>0</v>
      </c>
    </row>
    <row r="34" spans="1:9">
      <c r="A34" s="164"/>
      <c r="B34" s="166"/>
      <c r="C34" s="117" t="s">
        <v>84</v>
      </c>
      <c r="D34" s="23">
        <v>1</v>
      </c>
      <c r="E34" s="23">
        <v>2</v>
      </c>
      <c r="F34" s="24">
        <v>0</v>
      </c>
      <c r="G34" s="25">
        <f t="shared" ref="G34:G39" si="7">E34*F34</f>
        <v>0</v>
      </c>
      <c r="H34" s="86">
        <v>0.23</v>
      </c>
      <c r="I34" s="107">
        <f t="shared" si="6"/>
        <v>0</v>
      </c>
    </row>
    <row r="35" spans="1:9" ht="24">
      <c r="A35" s="164"/>
      <c r="B35" s="166"/>
      <c r="C35" s="117" t="s">
        <v>85</v>
      </c>
      <c r="D35" s="23">
        <v>3</v>
      </c>
      <c r="E35" s="23">
        <v>2</v>
      </c>
      <c r="F35" s="24">
        <v>0</v>
      </c>
      <c r="G35" s="39">
        <f t="shared" si="7"/>
        <v>0</v>
      </c>
      <c r="H35" s="86">
        <v>0.23</v>
      </c>
      <c r="I35" s="107">
        <f t="shared" si="6"/>
        <v>0</v>
      </c>
    </row>
    <row r="36" spans="1:9">
      <c r="A36" s="164"/>
      <c r="B36" s="166"/>
      <c r="C36" s="117" t="s">
        <v>8</v>
      </c>
      <c r="D36" s="23">
        <v>2</v>
      </c>
      <c r="E36" s="23">
        <v>2</v>
      </c>
      <c r="F36" s="24">
        <v>0</v>
      </c>
      <c r="G36" s="24">
        <f t="shared" si="7"/>
        <v>0</v>
      </c>
      <c r="H36" s="86">
        <v>0.23</v>
      </c>
      <c r="I36" s="107">
        <f t="shared" si="6"/>
        <v>0</v>
      </c>
    </row>
    <row r="37" spans="1:9">
      <c r="A37" s="164"/>
      <c r="B37" s="166"/>
      <c r="C37" s="117" t="s">
        <v>9</v>
      </c>
      <c r="D37" s="23">
        <v>1</v>
      </c>
      <c r="E37" s="23">
        <v>2</v>
      </c>
      <c r="F37" s="24">
        <v>0</v>
      </c>
      <c r="G37" s="24">
        <f t="shared" si="7"/>
        <v>0</v>
      </c>
      <c r="H37" s="86">
        <v>0.23</v>
      </c>
      <c r="I37" s="107">
        <f t="shared" si="6"/>
        <v>0</v>
      </c>
    </row>
    <row r="38" spans="1:9">
      <c r="A38" s="164"/>
      <c r="B38" s="166"/>
      <c r="C38" s="118" t="s">
        <v>10</v>
      </c>
      <c r="D38" s="40">
        <v>1</v>
      </c>
      <c r="E38" s="23">
        <v>2</v>
      </c>
      <c r="F38" s="24">
        <v>0</v>
      </c>
      <c r="G38" s="26">
        <f t="shared" si="7"/>
        <v>0</v>
      </c>
      <c r="H38" s="86">
        <v>0.23</v>
      </c>
      <c r="I38" s="107">
        <f t="shared" si="6"/>
        <v>0</v>
      </c>
    </row>
    <row r="39" spans="1:9" ht="15.75" thickBot="1">
      <c r="A39" s="167"/>
      <c r="B39" s="168"/>
      <c r="C39" s="112" t="s">
        <v>11</v>
      </c>
      <c r="D39" s="28">
        <v>18</v>
      </c>
      <c r="E39" s="29">
        <v>2</v>
      </c>
      <c r="F39" s="31">
        <v>0</v>
      </c>
      <c r="G39" s="31">
        <f t="shared" si="7"/>
        <v>0</v>
      </c>
      <c r="H39" s="109">
        <v>0.23</v>
      </c>
      <c r="I39" s="110">
        <f t="shared" si="6"/>
        <v>0</v>
      </c>
    </row>
    <row r="40" spans="1:9" ht="15.75" thickBot="1">
      <c r="A40" s="158" t="s">
        <v>75</v>
      </c>
      <c r="B40" s="159"/>
      <c r="C40" s="159"/>
      <c r="D40" s="159"/>
      <c r="E40" s="159"/>
      <c r="F40" s="160"/>
      <c r="G40" s="63">
        <f>G33+G34+G35+G36+G37+G38+G39</f>
        <v>0</v>
      </c>
      <c r="H40" s="83"/>
      <c r="I40" s="83">
        <f>G40*1.23</f>
        <v>0</v>
      </c>
    </row>
    <row r="41" spans="1:9" ht="15.75" thickBot="1">
      <c r="C41"/>
    </row>
    <row r="42" spans="1:9">
      <c r="A42" s="163">
        <v>6</v>
      </c>
      <c r="B42" s="178" t="s">
        <v>108</v>
      </c>
      <c r="C42" s="111" t="s">
        <v>12</v>
      </c>
      <c r="D42" s="20">
        <v>2</v>
      </c>
      <c r="E42" s="21">
        <v>2</v>
      </c>
      <c r="F42" s="36">
        <v>0</v>
      </c>
      <c r="G42" s="36">
        <f>E42*F42</f>
        <v>0</v>
      </c>
      <c r="H42" s="104">
        <v>0.23</v>
      </c>
      <c r="I42" s="105">
        <f t="shared" ref="I42:I43" si="8">G42*1.23</f>
        <v>0</v>
      </c>
    </row>
    <row r="43" spans="1:9" ht="24.75" customHeight="1" thickBot="1">
      <c r="A43" s="167"/>
      <c r="B43" s="179"/>
      <c r="C43" s="112" t="s">
        <v>13</v>
      </c>
      <c r="D43" s="28">
        <v>1</v>
      </c>
      <c r="E43" s="28">
        <v>2</v>
      </c>
      <c r="F43" s="30">
        <v>0</v>
      </c>
      <c r="G43" s="30">
        <f>E43*F43</f>
        <v>0</v>
      </c>
      <c r="H43" s="109">
        <v>0.23</v>
      </c>
      <c r="I43" s="110">
        <f t="shared" si="8"/>
        <v>0</v>
      </c>
    </row>
    <row r="44" spans="1:9" ht="15.75" thickBot="1">
      <c r="A44" s="158" t="s">
        <v>75</v>
      </c>
      <c r="B44" s="159"/>
      <c r="C44" s="161"/>
      <c r="D44" s="161"/>
      <c r="E44" s="161"/>
      <c r="F44" s="162"/>
      <c r="G44" s="64">
        <f>G42+G43</f>
        <v>0</v>
      </c>
      <c r="H44" s="100"/>
      <c r="I44" s="100">
        <f>G44*1.23</f>
        <v>0</v>
      </c>
    </row>
    <row r="45" spans="1:9" ht="15.75" thickBot="1">
      <c r="C45"/>
    </row>
    <row r="46" spans="1:9" ht="24">
      <c r="A46" s="163">
        <v>7</v>
      </c>
      <c r="B46" s="180" t="s">
        <v>109</v>
      </c>
      <c r="C46" s="111" t="s">
        <v>40</v>
      </c>
      <c r="D46" s="20">
        <v>2</v>
      </c>
      <c r="E46" s="21">
        <v>2</v>
      </c>
      <c r="F46" s="22">
        <v>0</v>
      </c>
      <c r="G46" s="36">
        <f>E46*F46</f>
        <v>0</v>
      </c>
      <c r="H46" s="104">
        <v>0.23</v>
      </c>
      <c r="I46" s="105">
        <f t="shared" ref="I46:I48" si="9">G46*1.23</f>
        <v>0</v>
      </c>
    </row>
    <row r="47" spans="1:9">
      <c r="A47" s="164"/>
      <c r="B47" s="181"/>
      <c r="C47" s="117" t="s">
        <v>41</v>
      </c>
      <c r="D47" s="23">
        <v>2</v>
      </c>
      <c r="E47" s="23">
        <v>2</v>
      </c>
      <c r="F47" s="24">
        <v>0</v>
      </c>
      <c r="G47" s="24">
        <f>E47*F47</f>
        <v>0</v>
      </c>
      <c r="H47" s="86">
        <v>0.23</v>
      </c>
      <c r="I47" s="107">
        <f t="shared" si="9"/>
        <v>0</v>
      </c>
    </row>
    <row r="48" spans="1:9" ht="24.75" thickBot="1">
      <c r="A48" s="167"/>
      <c r="B48" s="182"/>
      <c r="C48" s="112" t="s">
        <v>42</v>
      </c>
      <c r="D48" s="28">
        <v>1</v>
      </c>
      <c r="E48" s="29">
        <v>2</v>
      </c>
      <c r="F48" s="31">
        <v>0</v>
      </c>
      <c r="G48" s="31">
        <f t="shared" ref="G48" si="10">E48*F48</f>
        <v>0</v>
      </c>
      <c r="H48" s="109">
        <v>0.23</v>
      </c>
      <c r="I48" s="110">
        <f t="shared" si="9"/>
        <v>0</v>
      </c>
    </row>
    <row r="49" spans="1:9" ht="15.75" thickBot="1">
      <c r="A49" s="158" t="s">
        <v>75</v>
      </c>
      <c r="B49" s="159"/>
      <c r="C49" s="159"/>
      <c r="D49" s="159"/>
      <c r="E49" s="159"/>
      <c r="F49" s="160"/>
      <c r="G49" s="63">
        <f>G46+G47+G48</f>
        <v>0</v>
      </c>
      <c r="H49" s="83"/>
      <c r="I49" s="83">
        <f>G49*1.23</f>
        <v>0</v>
      </c>
    </row>
    <row r="50" spans="1:9" ht="15.75" thickBot="1">
      <c r="C50"/>
    </row>
    <row r="51" spans="1:9" ht="24">
      <c r="A51" s="183">
        <v>8</v>
      </c>
      <c r="B51" s="178" t="s">
        <v>99</v>
      </c>
      <c r="C51" s="111" t="s">
        <v>87</v>
      </c>
      <c r="D51" s="20">
        <v>1</v>
      </c>
      <c r="E51" s="20">
        <v>2</v>
      </c>
      <c r="F51" s="22">
        <v>0</v>
      </c>
      <c r="G51" s="36">
        <f>E51*F51</f>
        <v>0</v>
      </c>
      <c r="H51" s="104">
        <v>0.23</v>
      </c>
      <c r="I51" s="105">
        <f t="shared" ref="I51:I66" si="11">G51*1.23</f>
        <v>0</v>
      </c>
    </row>
    <row r="52" spans="1:9" ht="24">
      <c r="A52" s="184"/>
      <c r="B52" s="192"/>
      <c r="C52" s="117" t="s">
        <v>88</v>
      </c>
      <c r="D52" s="23">
        <v>1</v>
      </c>
      <c r="E52" s="23">
        <v>2</v>
      </c>
      <c r="F52" s="24">
        <v>0</v>
      </c>
      <c r="G52" s="24">
        <f>E52*F52</f>
        <v>0</v>
      </c>
      <c r="H52" s="86">
        <v>0.23</v>
      </c>
      <c r="I52" s="107">
        <f t="shared" si="11"/>
        <v>0</v>
      </c>
    </row>
    <row r="53" spans="1:9">
      <c r="A53" s="184"/>
      <c r="B53" s="192"/>
      <c r="C53" s="117" t="s">
        <v>89</v>
      </c>
      <c r="D53" s="23">
        <v>1</v>
      </c>
      <c r="E53" s="23">
        <v>2</v>
      </c>
      <c r="F53" s="24">
        <v>0</v>
      </c>
      <c r="G53" s="24">
        <f t="shared" ref="G53:G66" si="12">E53*F53</f>
        <v>0</v>
      </c>
      <c r="H53" s="86">
        <v>0.23</v>
      </c>
      <c r="I53" s="107">
        <f t="shared" si="11"/>
        <v>0</v>
      </c>
    </row>
    <row r="54" spans="1:9">
      <c r="A54" s="184"/>
      <c r="B54" s="192"/>
      <c r="C54" s="117" t="s">
        <v>90</v>
      </c>
      <c r="D54" s="23">
        <v>1</v>
      </c>
      <c r="E54" s="23">
        <v>2</v>
      </c>
      <c r="F54" s="24">
        <v>0</v>
      </c>
      <c r="G54" s="24">
        <f t="shared" si="12"/>
        <v>0</v>
      </c>
      <c r="H54" s="86">
        <v>0.23</v>
      </c>
      <c r="I54" s="107">
        <f t="shared" si="11"/>
        <v>0</v>
      </c>
    </row>
    <row r="55" spans="1:9">
      <c r="A55" s="184"/>
      <c r="B55" s="192"/>
      <c r="C55" s="117" t="s">
        <v>23</v>
      </c>
      <c r="D55" s="23">
        <v>1</v>
      </c>
      <c r="E55" s="23">
        <v>2</v>
      </c>
      <c r="F55" s="24">
        <v>0</v>
      </c>
      <c r="G55" s="24">
        <f t="shared" si="12"/>
        <v>0</v>
      </c>
      <c r="H55" s="86">
        <v>0.23</v>
      </c>
      <c r="I55" s="107">
        <f t="shared" si="11"/>
        <v>0</v>
      </c>
    </row>
    <row r="56" spans="1:9">
      <c r="A56" s="184"/>
      <c r="B56" s="192"/>
      <c r="C56" s="117" t="s">
        <v>24</v>
      </c>
      <c r="D56" s="23">
        <v>1</v>
      </c>
      <c r="E56" s="23">
        <v>2</v>
      </c>
      <c r="F56" s="24">
        <v>0</v>
      </c>
      <c r="G56" s="24">
        <f t="shared" si="12"/>
        <v>0</v>
      </c>
      <c r="H56" s="86">
        <v>0.23</v>
      </c>
      <c r="I56" s="107">
        <f t="shared" si="11"/>
        <v>0</v>
      </c>
    </row>
    <row r="57" spans="1:9">
      <c r="A57" s="184"/>
      <c r="B57" s="192"/>
      <c r="C57" s="117" t="s">
        <v>25</v>
      </c>
      <c r="D57" s="23">
        <v>1</v>
      </c>
      <c r="E57" s="23">
        <v>2</v>
      </c>
      <c r="F57" s="24">
        <v>0</v>
      </c>
      <c r="G57" s="24">
        <f t="shared" si="12"/>
        <v>0</v>
      </c>
      <c r="H57" s="86">
        <v>0.23</v>
      </c>
      <c r="I57" s="107">
        <f t="shared" si="11"/>
        <v>0</v>
      </c>
    </row>
    <row r="58" spans="1:9">
      <c r="A58" s="184"/>
      <c r="B58" s="192"/>
      <c r="C58" s="117" t="s">
        <v>26</v>
      </c>
      <c r="D58" s="23">
        <v>1</v>
      </c>
      <c r="E58" s="23">
        <v>2</v>
      </c>
      <c r="F58" s="24">
        <v>0</v>
      </c>
      <c r="G58" s="24">
        <f t="shared" si="12"/>
        <v>0</v>
      </c>
      <c r="H58" s="86">
        <v>0.23</v>
      </c>
      <c r="I58" s="107">
        <f t="shared" si="11"/>
        <v>0</v>
      </c>
    </row>
    <row r="59" spans="1:9">
      <c r="A59" s="184"/>
      <c r="B59" s="192"/>
      <c r="C59" s="117" t="s">
        <v>27</v>
      </c>
      <c r="D59" s="23">
        <v>1</v>
      </c>
      <c r="E59" s="23">
        <v>2</v>
      </c>
      <c r="F59" s="26">
        <v>0</v>
      </c>
      <c r="G59" s="24">
        <f t="shared" si="12"/>
        <v>0</v>
      </c>
      <c r="H59" s="86">
        <v>0.23</v>
      </c>
      <c r="I59" s="107">
        <f t="shared" si="11"/>
        <v>0</v>
      </c>
    </row>
    <row r="60" spans="1:9">
      <c r="A60" s="184"/>
      <c r="B60" s="192"/>
      <c r="C60" s="117" t="s">
        <v>28</v>
      </c>
      <c r="D60" s="23">
        <v>2</v>
      </c>
      <c r="E60" s="23">
        <v>2</v>
      </c>
      <c r="F60" s="24">
        <v>0</v>
      </c>
      <c r="G60" s="24">
        <f t="shared" si="12"/>
        <v>0</v>
      </c>
      <c r="H60" s="86">
        <v>0.23</v>
      </c>
      <c r="I60" s="107">
        <f t="shared" si="11"/>
        <v>0</v>
      </c>
    </row>
    <row r="61" spans="1:9">
      <c r="A61" s="184"/>
      <c r="B61" s="192"/>
      <c r="C61" s="117" t="s">
        <v>29</v>
      </c>
      <c r="D61" s="23">
        <v>1</v>
      </c>
      <c r="E61" s="23">
        <v>2</v>
      </c>
      <c r="F61" s="24">
        <v>0</v>
      </c>
      <c r="G61" s="24">
        <f t="shared" si="12"/>
        <v>0</v>
      </c>
      <c r="H61" s="86">
        <v>0.23</v>
      </c>
      <c r="I61" s="107">
        <f t="shared" si="11"/>
        <v>0</v>
      </c>
    </row>
    <row r="62" spans="1:9">
      <c r="A62" s="184"/>
      <c r="B62" s="192"/>
      <c r="C62" s="117" t="s">
        <v>30</v>
      </c>
      <c r="D62" s="23">
        <v>2</v>
      </c>
      <c r="E62" s="23">
        <v>2</v>
      </c>
      <c r="F62" s="24">
        <v>0</v>
      </c>
      <c r="G62" s="24">
        <f t="shared" si="12"/>
        <v>0</v>
      </c>
      <c r="H62" s="86">
        <v>0.23</v>
      </c>
      <c r="I62" s="107">
        <f t="shared" si="11"/>
        <v>0</v>
      </c>
    </row>
    <row r="63" spans="1:9">
      <c r="A63" s="184"/>
      <c r="B63" s="192"/>
      <c r="C63" s="117" t="s">
        <v>91</v>
      </c>
      <c r="D63" s="23">
        <v>11</v>
      </c>
      <c r="E63" s="23">
        <v>2</v>
      </c>
      <c r="F63" s="24">
        <v>0</v>
      </c>
      <c r="G63" s="24">
        <f t="shared" si="12"/>
        <v>0</v>
      </c>
      <c r="H63" s="86">
        <v>0.23</v>
      </c>
      <c r="I63" s="107">
        <f t="shared" si="11"/>
        <v>0</v>
      </c>
    </row>
    <row r="64" spans="1:9">
      <c r="A64" s="184"/>
      <c r="B64" s="192"/>
      <c r="C64" s="117" t="s">
        <v>226</v>
      </c>
      <c r="D64" s="23">
        <v>1</v>
      </c>
      <c r="E64" s="23">
        <v>2</v>
      </c>
      <c r="F64" s="24">
        <v>0</v>
      </c>
      <c r="G64" s="24">
        <f t="shared" si="12"/>
        <v>0</v>
      </c>
      <c r="H64" s="86">
        <v>0.23</v>
      </c>
      <c r="I64" s="107">
        <f t="shared" si="11"/>
        <v>0</v>
      </c>
    </row>
    <row r="65" spans="1:9">
      <c r="A65" s="184"/>
      <c r="B65" s="192"/>
      <c r="C65" s="117" t="s">
        <v>227</v>
      </c>
      <c r="D65" s="23">
        <v>1</v>
      </c>
      <c r="E65" s="23">
        <v>2</v>
      </c>
      <c r="F65" s="24">
        <v>0</v>
      </c>
      <c r="G65" s="24">
        <f t="shared" si="12"/>
        <v>0</v>
      </c>
      <c r="H65" s="86">
        <v>0.23</v>
      </c>
      <c r="I65" s="107">
        <f t="shared" si="11"/>
        <v>0</v>
      </c>
    </row>
    <row r="66" spans="1:9" ht="15.75" thickBot="1">
      <c r="A66" s="185"/>
      <c r="B66" s="179"/>
      <c r="C66" s="112" t="s">
        <v>228</v>
      </c>
      <c r="D66" s="28">
        <v>1</v>
      </c>
      <c r="E66" s="28">
        <v>2</v>
      </c>
      <c r="F66" s="30">
        <v>0</v>
      </c>
      <c r="G66" s="30">
        <f t="shared" si="12"/>
        <v>0</v>
      </c>
      <c r="H66" s="109">
        <v>0.23</v>
      </c>
      <c r="I66" s="110">
        <f t="shared" si="11"/>
        <v>0</v>
      </c>
    </row>
    <row r="67" spans="1:9" ht="15.75" thickBot="1">
      <c r="A67" s="169" t="s">
        <v>75</v>
      </c>
      <c r="B67" s="161"/>
      <c r="C67" s="161"/>
      <c r="D67" s="161"/>
      <c r="E67" s="161"/>
      <c r="F67" s="162"/>
      <c r="G67" s="64">
        <f>G51+G52+G53+G54+G55+G56+G57+G58+G59+G60+G61+G62+G63+G64+G65+G66</f>
        <v>0</v>
      </c>
      <c r="H67" s="100"/>
      <c r="I67" s="100">
        <f>G67*1.23</f>
        <v>0</v>
      </c>
    </row>
    <row r="68" spans="1:9" ht="15.75" thickBot="1">
      <c r="C68"/>
    </row>
    <row r="69" spans="1:9" ht="24">
      <c r="A69" s="163">
        <v>9</v>
      </c>
      <c r="B69" s="165" t="s">
        <v>110</v>
      </c>
      <c r="C69" s="111" t="s">
        <v>78</v>
      </c>
      <c r="D69" s="20">
        <v>1</v>
      </c>
      <c r="E69" s="21">
        <v>2</v>
      </c>
      <c r="F69" s="22">
        <v>0</v>
      </c>
      <c r="G69" s="22">
        <f>E69*F69</f>
        <v>0</v>
      </c>
      <c r="H69" s="104">
        <v>0.23</v>
      </c>
      <c r="I69" s="105">
        <f t="shared" ref="I69:I75" si="13">G69*1.23</f>
        <v>0</v>
      </c>
    </row>
    <row r="70" spans="1:9">
      <c r="A70" s="164"/>
      <c r="B70" s="166"/>
      <c r="C70" s="117" t="s">
        <v>79</v>
      </c>
      <c r="D70" s="23">
        <v>1</v>
      </c>
      <c r="E70" s="23">
        <v>2</v>
      </c>
      <c r="F70" s="24">
        <v>0</v>
      </c>
      <c r="G70" s="24">
        <f t="shared" ref="G70:G75" si="14">E70*F70</f>
        <v>0</v>
      </c>
      <c r="H70" s="86">
        <v>0.23</v>
      </c>
      <c r="I70" s="107">
        <f t="shared" si="13"/>
        <v>0</v>
      </c>
    </row>
    <row r="71" spans="1:9" ht="24">
      <c r="A71" s="164"/>
      <c r="B71" s="166"/>
      <c r="C71" s="117" t="s">
        <v>80</v>
      </c>
      <c r="D71" s="23">
        <v>1</v>
      </c>
      <c r="E71" s="23">
        <v>2</v>
      </c>
      <c r="F71" s="24">
        <v>0</v>
      </c>
      <c r="G71" s="25">
        <f t="shared" si="14"/>
        <v>0</v>
      </c>
      <c r="H71" s="86">
        <v>0.23</v>
      </c>
      <c r="I71" s="107">
        <f t="shared" si="13"/>
        <v>0</v>
      </c>
    </row>
    <row r="72" spans="1:9">
      <c r="A72" s="164"/>
      <c r="B72" s="166"/>
      <c r="C72" s="117" t="s">
        <v>81</v>
      </c>
      <c r="D72" s="23">
        <v>1</v>
      </c>
      <c r="E72" s="23">
        <v>2</v>
      </c>
      <c r="F72" s="24">
        <v>0</v>
      </c>
      <c r="G72" s="24">
        <f t="shared" si="14"/>
        <v>0</v>
      </c>
      <c r="H72" s="86">
        <v>0.23</v>
      </c>
      <c r="I72" s="107">
        <f t="shared" si="13"/>
        <v>0</v>
      </c>
    </row>
    <row r="73" spans="1:9" ht="36">
      <c r="A73" s="164"/>
      <c r="B73" s="166"/>
      <c r="C73" s="117" t="s">
        <v>82</v>
      </c>
      <c r="D73" s="23">
        <v>1</v>
      </c>
      <c r="E73" s="23">
        <v>2</v>
      </c>
      <c r="F73" s="24">
        <v>0</v>
      </c>
      <c r="G73" s="26">
        <f t="shared" si="14"/>
        <v>0</v>
      </c>
      <c r="H73" s="86">
        <v>0.23</v>
      </c>
      <c r="I73" s="107">
        <f t="shared" si="13"/>
        <v>0</v>
      </c>
    </row>
    <row r="74" spans="1:9">
      <c r="A74" s="164"/>
      <c r="B74" s="166"/>
      <c r="C74" s="118" t="s">
        <v>81</v>
      </c>
      <c r="D74" s="27">
        <v>1</v>
      </c>
      <c r="E74" s="23">
        <v>2</v>
      </c>
      <c r="F74" s="24">
        <v>0</v>
      </c>
      <c r="G74" s="26">
        <f t="shared" si="14"/>
        <v>0</v>
      </c>
      <c r="H74" s="86">
        <v>0.23</v>
      </c>
      <c r="I74" s="107">
        <f t="shared" si="13"/>
        <v>0</v>
      </c>
    </row>
    <row r="75" spans="1:9" ht="15.75" thickBot="1">
      <c r="A75" s="167"/>
      <c r="B75" s="168"/>
      <c r="C75" s="112" t="s">
        <v>4</v>
      </c>
      <c r="D75" s="28">
        <v>2</v>
      </c>
      <c r="E75" s="29">
        <v>2</v>
      </c>
      <c r="F75" s="31">
        <v>0</v>
      </c>
      <c r="G75" s="31">
        <f t="shared" si="14"/>
        <v>0</v>
      </c>
      <c r="H75" s="109">
        <v>0.23</v>
      </c>
      <c r="I75" s="110">
        <f t="shared" si="13"/>
        <v>0</v>
      </c>
    </row>
    <row r="76" spans="1:9" ht="15.75" thickBot="1">
      <c r="A76" s="158" t="s">
        <v>75</v>
      </c>
      <c r="B76" s="159"/>
      <c r="C76" s="159"/>
      <c r="D76" s="159"/>
      <c r="E76" s="159"/>
      <c r="F76" s="160"/>
      <c r="G76" s="63">
        <f>G69+G70+G71+G72+G73+G74+G75</f>
        <v>0</v>
      </c>
      <c r="H76" s="83"/>
      <c r="I76" s="83">
        <f>G76*1.23</f>
        <v>0</v>
      </c>
    </row>
    <row r="77" spans="1:9" ht="15.75" thickBot="1">
      <c r="A77" s="32"/>
      <c r="B77" s="33"/>
      <c r="C77" s="34"/>
      <c r="D77" s="32"/>
      <c r="E77" s="32"/>
      <c r="F77" s="32"/>
      <c r="G77" s="35"/>
      <c r="I77" s="81" t="s">
        <v>96</v>
      </c>
    </row>
    <row r="78" spans="1:9" ht="24">
      <c r="A78" s="163">
        <v>10</v>
      </c>
      <c r="B78" s="165" t="s">
        <v>100</v>
      </c>
      <c r="C78" s="111" t="s">
        <v>5</v>
      </c>
      <c r="D78" s="20">
        <v>1</v>
      </c>
      <c r="E78" s="21">
        <v>2</v>
      </c>
      <c r="F78" s="22">
        <v>0</v>
      </c>
      <c r="G78" s="36">
        <f t="shared" ref="G78:G81" si="15">E78*F78</f>
        <v>0</v>
      </c>
      <c r="H78" s="104">
        <v>0.23</v>
      </c>
      <c r="I78" s="105">
        <f t="shared" ref="I78:I81" si="16">G78*1.23</f>
        <v>0</v>
      </c>
    </row>
    <row r="79" spans="1:9">
      <c r="A79" s="164"/>
      <c r="B79" s="166"/>
      <c r="C79" s="117" t="s">
        <v>6</v>
      </c>
      <c r="D79" s="23">
        <v>2</v>
      </c>
      <c r="E79" s="23">
        <v>2</v>
      </c>
      <c r="F79" s="24">
        <v>0</v>
      </c>
      <c r="G79" s="25">
        <f t="shared" si="15"/>
        <v>0</v>
      </c>
      <c r="H79" s="86">
        <v>0.23</v>
      </c>
      <c r="I79" s="107">
        <f t="shared" si="16"/>
        <v>0</v>
      </c>
    </row>
    <row r="80" spans="1:9" ht="24">
      <c r="A80" s="164"/>
      <c r="B80" s="166"/>
      <c r="C80" s="118" t="s">
        <v>86</v>
      </c>
      <c r="D80" s="27">
        <v>1</v>
      </c>
      <c r="E80" s="23">
        <v>2</v>
      </c>
      <c r="F80" s="24">
        <v>0</v>
      </c>
      <c r="G80" s="24">
        <f t="shared" si="15"/>
        <v>0</v>
      </c>
      <c r="H80" s="86">
        <v>0.23</v>
      </c>
      <c r="I80" s="107">
        <f t="shared" si="16"/>
        <v>0</v>
      </c>
    </row>
    <row r="81" spans="1:9" ht="15.75" thickBot="1">
      <c r="A81" s="167"/>
      <c r="B81" s="168"/>
      <c r="C81" s="112" t="s">
        <v>7</v>
      </c>
      <c r="D81" s="28">
        <v>3</v>
      </c>
      <c r="E81" s="28">
        <v>2</v>
      </c>
      <c r="F81" s="31">
        <v>0</v>
      </c>
      <c r="G81" s="31">
        <f t="shared" si="15"/>
        <v>0</v>
      </c>
      <c r="H81" s="109">
        <v>0.23</v>
      </c>
      <c r="I81" s="110">
        <f t="shared" si="16"/>
        <v>0</v>
      </c>
    </row>
    <row r="82" spans="1:9" ht="15.75" thickBot="1">
      <c r="A82" s="158" t="s">
        <v>75</v>
      </c>
      <c r="B82" s="159"/>
      <c r="C82" s="159"/>
      <c r="D82" s="159"/>
      <c r="E82" s="159"/>
      <c r="F82" s="160"/>
      <c r="G82" s="63">
        <f>G78+G79+G80+G81</f>
        <v>0</v>
      </c>
      <c r="H82" s="83"/>
      <c r="I82" s="83">
        <f>G82*1.23</f>
        <v>0</v>
      </c>
    </row>
    <row r="83" spans="1:9" ht="15.75" thickBot="1">
      <c r="A83" s="68"/>
      <c r="B83" s="91"/>
      <c r="C83" s="68"/>
      <c r="D83" s="68"/>
      <c r="E83" s="68"/>
      <c r="F83" s="68"/>
      <c r="G83" s="69"/>
      <c r="H83" s="84"/>
      <c r="I83" s="84"/>
    </row>
    <row r="84" spans="1:9" ht="24">
      <c r="A84" s="163">
        <v>11</v>
      </c>
      <c r="B84" s="165" t="s">
        <v>198</v>
      </c>
      <c r="C84" s="123" t="s">
        <v>206</v>
      </c>
      <c r="D84" s="21">
        <v>1</v>
      </c>
      <c r="E84" s="20">
        <v>2</v>
      </c>
      <c r="F84" s="36">
        <v>0</v>
      </c>
      <c r="G84" s="36">
        <f>E84*F84</f>
        <v>0</v>
      </c>
      <c r="H84" s="104">
        <v>0.23</v>
      </c>
      <c r="I84" s="105">
        <f t="shared" ref="I84:I112" si="17">G84*1.23</f>
        <v>0</v>
      </c>
    </row>
    <row r="85" spans="1:9" ht="24">
      <c r="A85" s="164"/>
      <c r="B85" s="166"/>
      <c r="C85" s="117" t="s">
        <v>207</v>
      </c>
      <c r="D85" s="23">
        <v>1</v>
      </c>
      <c r="E85" s="23">
        <v>2</v>
      </c>
      <c r="F85" s="24">
        <v>0</v>
      </c>
      <c r="G85" s="24">
        <f t="shared" ref="G85:G111" si="18">E85*F85</f>
        <v>0</v>
      </c>
      <c r="H85" s="86">
        <v>0.23</v>
      </c>
      <c r="I85" s="107">
        <f t="shared" si="17"/>
        <v>0</v>
      </c>
    </row>
    <row r="86" spans="1:9" ht="24">
      <c r="A86" s="164"/>
      <c r="B86" s="166"/>
      <c r="C86" s="119" t="s">
        <v>208</v>
      </c>
      <c r="D86" s="47">
        <v>1</v>
      </c>
      <c r="E86" s="23">
        <v>2</v>
      </c>
      <c r="F86" s="24">
        <v>0</v>
      </c>
      <c r="G86" s="24">
        <f t="shared" si="18"/>
        <v>0</v>
      </c>
      <c r="H86" s="86">
        <v>0.23</v>
      </c>
      <c r="I86" s="107">
        <f t="shared" si="17"/>
        <v>0</v>
      </c>
    </row>
    <row r="87" spans="1:9">
      <c r="A87" s="164"/>
      <c r="B87" s="166"/>
      <c r="C87" s="119" t="s">
        <v>209</v>
      </c>
      <c r="D87" s="47">
        <v>1</v>
      </c>
      <c r="E87" s="23">
        <v>2</v>
      </c>
      <c r="F87" s="24">
        <v>0</v>
      </c>
      <c r="G87" s="24">
        <f t="shared" si="18"/>
        <v>0</v>
      </c>
      <c r="H87" s="86">
        <v>0.23</v>
      </c>
      <c r="I87" s="107">
        <f t="shared" si="17"/>
        <v>0</v>
      </c>
    </row>
    <row r="88" spans="1:9">
      <c r="A88" s="164"/>
      <c r="B88" s="166"/>
      <c r="C88" s="119" t="s">
        <v>210</v>
      </c>
      <c r="D88" s="47">
        <v>1</v>
      </c>
      <c r="E88" s="23">
        <v>2</v>
      </c>
      <c r="F88" s="24">
        <v>0</v>
      </c>
      <c r="G88" s="24">
        <f t="shared" si="18"/>
        <v>0</v>
      </c>
      <c r="H88" s="86">
        <v>0.23</v>
      </c>
      <c r="I88" s="107">
        <f t="shared" si="17"/>
        <v>0</v>
      </c>
    </row>
    <row r="89" spans="1:9">
      <c r="A89" s="164"/>
      <c r="B89" s="166"/>
      <c r="C89" s="119" t="s">
        <v>211</v>
      </c>
      <c r="D89" s="47">
        <v>1</v>
      </c>
      <c r="E89" s="23">
        <v>2</v>
      </c>
      <c r="F89" s="24">
        <v>0</v>
      </c>
      <c r="G89" s="24">
        <f t="shared" si="18"/>
        <v>0</v>
      </c>
      <c r="H89" s="86">
        <v>0.23</v>
      </c>
      <c r="I89" s="107">
        <f t="shared" si="17"/>
        <v>0</v>
      </c>
    </row>
    <row r="90" spans="1:9">
      <c r="A90" s="164"/>
      <c r="B90" s="166"/>
      <c r="C90" s="119" t="s">
        <v>212</v>
      </c>
      <c r="D90" s="47">
        <v>1</v>
      </c>
      <c r="E90" s="23">
        <v>2</v>
      </c>
      <c r="F90" s="24">
        <v>0</v>
      </c>
      <c r="G90" s="24">
        <f t="shared" si="18"/>
        <v>0</v>
      </c>
      <c r="H90" s="86">
        <v>0.23</v>
      </c>
      <c r="I90" s="107">
        <f t="shared" si="17"/>
        <v>0</v>
      </c>
    </row>
    <row r="91" spans="1:9">
      <c r="A91" s="164"/>
      <c r="B91" s="166"/>
      <c r="C91" s="119" t="s">
        <v>213</v>
      </c>
      <c r="D91" s="47">
        <v>1</v>
      </c>
      <c r="E91" s="23">
        <v>2</v>
      </c>
      <c r="F91" s="24">
        <v>0</v>
      </c>
      <c r="G91" s="24">
        <f t="shared" si="18"/>
        <v>0</v>
      </c>
      <c r="H91" s="86">
        <v>0.23</v>
      </c>
      <c r="I91" s="107">
        <f t="shared" si="17"/>
        <v>0</v>
      </c>
    </row>
    <row r="92" spans="1:9">
      <c r="A92" s="164"/>
      <c r="B92" s="166"/>
      <c r="C92" s="119" t="s">
        <v>214</v>
      </c>
      <c r="D92" s="47">
        <v>2</v>
      </c>
      <c r="E92" s="23">
        <v>2</v>
      </c>
      <c r="F92" s="24">
        <v>0</v>
      </c>
      <c r="G92" s="24">
        <f t="shared" si="18"/>
        <v>0</v>
      </c>
      <c r="H92" s="86">
        <v>0.23</v>
      </c>
      <c r="I92" s="107">
        <f t="shared" si="17"/>
        <v>0</v>
      </c>
    </row>
    <row r="93" spans="1:9" ht="24">
      <c r="A93" s="164"/>
      <c r="B93" s="166"/>
      <c r="C93" s="119" t="s">
        <v>215</v>
      </c>
      <c r="D93" s="47">
        <v>1</v>
      </c>
      <c r="E93" s="23">
        <v>2</v>
      </c>
      <c r="F93" s="24">
        <v>0</v>
      </c>
      <c r="G93" s="24">
        <f t="shared" si="18"/>
        <v>0</v>
      </c>
      <c r="H93" s="86">
        <v>0.23</v>
      </c>
      <c r="I93" s="107">
        <f t="shared" si="17"/>
        <v>0</v>
      </c>
    </row>
    <row r="94" spans="1:9" ht="24">
      <c r="A94" s="164"/>
      <c r="B94" s="166"/>
      <c r="C94" s="119" t="s">
        <v>216</v>
      </c>
      <c r="D94" s="47">
        <v>1</v>
      </c>
      <c r="E94" s="23">
        <v>2</v>
      </c>
      <c r="F94" s="24">
        <v>0</v>
      </c>
      <c r="G94" s="24">
        <f>E94*F94</f>
        <v>0</v>
      </c>
      <c r="H94" s="86">
        <v>0.23</v>
      </c>
      <c r="I94" s="107">
        <f t="shared" si="17"/>
        <v>0</v>
      </c>
    </row>
    <row r="95" spans="1:9" ht="24">
      <c r="A95" s="164"/>
      <c r="B95" s="166"/>
      <c r="C95" s="119" t="s">
        <v>217</v>
      </c>
      <c r="D95" s="47">
        <v>2</v>
      </c>
      <c r="E95" s="23">
        <v>2</v>
      </c>
      <c r="F95" s="24">
        <v>0</v>
      </c>
      <c r="G95" s="24">
        <f t="shared" si="18"/>
        <v>0</v>
      </c>
      <c r="H95" s="86">
        <v>0.23</v>
      </c>
      <c r="I95" s="107">
        <f t="shared" si="17"/>
        <v>0</v>
      </c>
    </row>
    <row r="96" spans="1:9">
      <c r="A96" s="164"/>
      <c r="B96" s="166"/>
      <c r="C96" s="119" t="s">
        <v>218</v>
      </c>
      <c r="D96" s="47">
        <v>1</v>
      </c>
      <c r="E96" s="23">
        <v>2</v>
      </c>
      <c r="F96" s="24">
        <v>0</v>
      </c>
      <c r="G96" s="24">
        <f t="shared" si="18"/>
        <v>0</v>
      </c>
      <c r="H96" s="86">
        <v>0.23</v>
      </c>
      <c r="I96" s="107">
        <f t="shared" si="17"/>
        <v>0</v>
      </c>
    </row>
    <row r="97" spans="1:9">
      <c r="A97" s="164"/>
      <c r="B97" s="166"/>
      <c r="C97" s="119" t="s">
        <v>205</v>
      </c>
      <c r="D97" s="47">
        <v>1</v>
      </c>
      <c r="E97" s="23">
        <v>2</v>
      </c>
      <c r="F97" s="24">
        <v>0</v>
      </c>
      <c r="G97" s="24">
        <f t="shared" si="18"/>
        <v>0</v>
      </c>
      <c r="H97" s="86">
        <v>0.23</v>
      </c>
      <c r="I97" s="107">
        <f t="shared" si="17"/>
        <v>0</v>
      </c>
    </row>
    <row r="98" spans="1:9">
      <c r="A98" s="164"/>
      <c r="B98" s="166"/>
      <c r="C98" s="119" t="s">
        <v>219</v>
      </c>
      <c r="D98" s="47">
        <v>1</v>
      </c>
      <c r="E98" s="23">
        <v>2</v>
      </c>
      <c r="F98" s="24">
        <v>0</v>
      </c>
      <c r="G98" s="24">
        <f t="shared" si="18"/>
        <v>0</v>
      </c>
      <c r="H98" s="86">
        <v>0.23</v>
      </c>
      <c r="I98" s="107">
        <f t="shared" si="17"/>
        <v>0</v>
      </c>
    </row>
    <row r="99" spans="1:9" ht="24">
      <c r="A99" s="164"/>
      <c r="B99" s="166"/>
      <c r="C99" s="119" t="s">
        <v>220</v>
      </c>
      <c r="D99" s="47">
        <v>8</v>
      </c>
      <c r="E99" s="23">
        <v>2</v>
      </c>
      <c r="F99" s="24">
        <v>0</v>
      </c>
      <c r="G99" s="24">
        <f t="shared" si="18"/>
        <v>0</v>
      </c>
      <c r="H99" s="86">
        <v>0.23</v>
      </c>
      <c r="I99" s="107">
        <f t="shared" si="17"/>
        <v>0</v>
      </c>
    </row>
    <row r="100" spans="1:9" ht="24.75" customHeight="1">
      <c r="A100" s="164"/>
      <c r="B100" s="166"/>
      <c r="C100" s="119" t="s">
        <v>221</v>
      </c>
      <c r="D100" s="47">
        <v>7</v>
      </c>
      <c r="E100" s="23">
        <v>2</v>
      </c>
      <c r="F100" s="24">
        <v>0</v>
      </c>
      <c r="G100" s="24">
        <f t="shared" si="18"/>
        <v>0</v>
      </c>
      <c r="H100" s="86">
        <v>0.23</v>
      </c>
      <c r="I100" s="107">
        <f t="shared" si="17"/>
        <v>0</v>
      </c>
    </row>
    <row r="101" spans="1:9" ht="24">
      <c r="A101" s="164"/>
      <c r="B101" s="166"/>
      <c r="C101" s="124" t="s">
        <v>222</v>
      </c>
      <c r="D101" s="47">
        <v>7</v>
      </c>
      <c r="E101" s="23">
        <v>2</v>
      </c>
      <c r="F101" s="24">
        <v>0</v>
      </c>
      <c r="G101" s="24">
        <f t="shared" si="18"/>
        <v>0</v>
      </c>
      <c r="H101" s="86">
        <v>0.23</v>
      </c>
      <c r="I101" s="107">
        <f t="shared" si="17"/>
        <v>0</v>
      </c>
    </row>
    <row r="102" spans="1:9">
      <c r="A102" s="164"/>
      <c r="B102" s="166"/>
      <c r="C102" s="117" t="s">
        <v>199</v>
      </c>
      <c r="D102" s="23">
        <v>1</v>
      </c>
      <c r="E102" s="23">
        <v>2</v>
      </c>
      <c r="F102" s="24">
        <v>0</v>
      </c>
      <c r="G102" s="24">
        <f>E102*F102</f>
        <v>0</v>
      </c>
      <c r="H102" s="86">
        <v>0.23</v>
      </c>
      <c r="I102" s="107">
        <f t="shared" si="17"/>
        <v>0</v>
      </c>
    </row>
    <row r="103" spans="1:9">
      <c r="A103" s="164"/>
      <c r="B103" s="166"/>
      <c r="C103" s="119" t="s">
        <v>199</v>
      </c>
      <c r="D103" s="47">
        <v>1</v>
      </c>
      <c r="E103" s="23">
        <v>2</v>
      </c>
      <c r="F103" s="24">
        <v>0</v>
      </c>
      <c r="G103" s="24">
        <f t="shared" si="18"/>
        <v>0</v>
      </c>
      <c r="H103" s="86">
        <v>0.23</v>
      </c>
      <c r="I103" s="107">
        <f t="shared" si="17"/>
        <v>0</v>
      </c>
    </row>
    <row r="104" spans="1:9">
      <c r="A104" s="164"/>
      <c r="B104" s="166"/>
      <c r="C104" s="117" t="s">
        <v>200</v>
      </c>
      <c r="D104" s="23">
        <v>1</v>
      </c>
      <c r="E104" s="23">
        <v>2</v>
      </c>
      <c r="F104" s="24">
        <v>0</v>
      </c>
      <c r="G104" s="24">
        <f t="shared" si="18"/>
        <v>0</v>
      </c>
      <c r="H104" s="86">
        <v>0.23</v>
      </c>
      <c r="I104" s="107">
        <f t="shared" si="17"/>
        <v>0</v>
      </c>
    </row>
    <row r="105" spans="1:9">
      <c r="A105" s="164"/>
      <c r="B105" s="166"/>
      <c r="C105" s="117" t="s">
        <v>201</v>
      </c>
      <c r="D105" s="23">
        <v>1</v>
      </c>
      <c r="E105" s="23">
        <v>2</v>
      </c>
      <c r="F105" s="24">
        <v>0</v>
      </c>
      <c r="G105" s="24">
        <f t="shared" si="18"/>
        <v>0</v>
      </c>
      <c r="H105" s="86">
        <v>0.23</v>
      </c>
      <c r="I105" s="107">
        <f t="shared" si="17"/>
        <v>0</v>
      </c>
    </row>
    <row r="106" spans="1:9">
      <c r="A106" s="164"/>
      <c r="B106" s="166"/>
      <c r="C106" s="117" t="s">
        <v>202</v>
      </c>
      <c r="D106" s="23">
        <v>1</v>
      </c>
      <c r="E106" s="23">
        <v>2</v>
      </c>
      <c r="F106" s="24">
        <v>0</v>
      </c>
      <c r="G106" s="24">
        <f t="shared" si="18"/>
        <v>0</v>
      </c>
      <c r="H106" s="86">
        <v>0.23</v>
      </c>
      <c r="I106" s="107">
        <f t="shared" si="17"/>
        <v>0</v>
      </c>
    </row>
    <row r="107" spans="1:9">
      <c r="A107" s="164"/>
      <c r="B107" s="166"/>
      <c r="C107" s="117" t="s">
        <v>203</v>
      </c>
      <c r="D107" s="23">
        <v>1</v>
      </c>
      <c r="E107" s="23">
        <v>2</v>
      </c>
      <c r="F107" s="24">
        <v>0</v>
      </c>
      <c r="G107" s="24">
        <f t="shared" si="18"/>
        <v>0</v>
      </c>
      <c r="H107" s="86">
        <v>0.23</v>
      </c>
      <c r="I107" s="107">
        <f t="shared" si="17"/>
        <v>0</v>
      </c>
    </row>
    <row r="108" spans="1:9">
      <c r="A108" s="164"/>
      <c r="B108" s="166"/>
      <c r="C108" s="117" t="s">
        <v>201</v>
      </c>
      <c r="D108" s="23">
        <v>1</v>
      </c>
      <c r="E108" s="23">
        <v>2</v>
      </c>
      <c r="F108" s="24">
        <v>0</v>
      </c>
      <c r="G108" s="24">
        <f t="shared" si="18"/>
        <v>0</v>
      </c>
      <c r="H108" s="86">
        <v>0.23</v>
      </c>
      <c r="I108" s="107">
        <f t="shared" si="17"/>
        <v>0</v>
      </c>
    </row>
    <row r="109" spans="1:9">
      <c r="A109" s="164"/>
      <c r="B109" s="166"/>
      <c r="C109" s="117" t="s">
        <v>199</v>
      </c>
      <c r="D109" s="23">
        <v>1</v>
      </c>
      <c r="E109" s="23">
        <v>2</v>
      </c>
      <c r="F109" s="24">
        <v>0</v>
      </c>
      <c r="G109" s="24">
        <f t="shared" si="18"/>
        <v>0</v>
      </c>
      <c r="H109" s="86">
        <v>0.23</v>
      </c>
      <c r="I109" s="107">
        <f t="shared" si="17"/>
        <v>0</v>
      </c>
    </row>
    <row r="110" spans="1:9">
      <c r="A110" s="164"/>
      <c r="B110" s="166"/>
      <c r="C110" s="117" t="s">
        <v>204</v>
      </c>
      <c r="D110" s="23">
        <v>1</v>
      </c>
      <c r="E110" s="23">
        <v>2</v>
      </c>
      <c r="F110" s="24">
        <v>0</v>
      </c>
      <c r="G110" s="24">
        <f t="shared" si="18"/>
        <v>0</v>
      </c>
      <c r="H110" s="86">
        <v>0.23</v>
      </c>
      <c r="I110" s="107">
        <f t="shared" si="17"/>
        <v>0</v>
      </c>
    </row>
    <row r="111" spans="1:9" ht="24">
      <c r="A111" s="164"/>
      <c r="B111" s="166"/>
      <c r="C111" s="125" t="s">
        <v>223</v>
      </c>
      <c r="D111" s="23">
        <v>6</v>
      </c>
      <c r="E111" s="23">
        <v>2</v>
      </c>
      <c r="F111" s="24">
        <v>0</v>
      </c>
      <c r="G111" s="24">
        <f t="shared" si="18"/>
        <v>0</v>
      </c>
      <c r="H111" s="86">
        <v>0.23</v>
      </c>
      <c r="I111" s="107">
        <f t="shared" si="17"/>
        <v>0</v>
      </c>
    </row>
    <row r="112" spans="1:9" ht="24.75" thickBot="1">
      <c r="A112" s="164"/>
      <c r="B112" s="166"/>
      <c r="C112" s="126" t="s">
        <v>224</v>
      </c>
      <c r="D112" s="127">
        <v>6</v>
      </c>
      <c r="E112" s="28">
        <v>2</v>
      </c>
      <c r="F112" s="30">
        <v>0</v>
      </c>
      <c r="G112" s="30">
        <f>E112*F112</f>
        <v>0</v>
      </c>
      <c r="H112" s="109">
        <v>0.23</v>
      </c>
      <c r="I112" s="110">
        <f t="shared" si="17"/>
        <v>0</v>
      </c>
    </row>
    <row r="113" spans="1:9" ht="15.75" thickBot="1">
      <c r="A113" s="158" t="s">
        <v>75</v>
      </c>
      <c r="B113" s="159"/>
      <c r="C113" s="161"/>
      <c r="D113" s="161"/>
      <c r="E113" s="161"/>
      <c r="F113" s="162"/>
      <c r="G113" s="64">
        <f>SUM(G84:G112)</f>
        <v>0</v>
      </c>
      <c r="H113" s="100"/>
      <c r="I113" s="100">
        <f>G113*1.23</f>
        <v>0</v>
      </c>
    </row>
    <row r="114" spans="1:9" ht="15.75" thickBot="1">
      <c r="A114" s="68"/>
      <c r="B114" s="91"/>
      <c r="C114" s="68"/>
      <c r="D114" s="68"/>
      <c r="E114" s="68"/>
      <c r="F114" s="68"/>
      <c r="G114" s="69"/>
      <c r="H114" s="84"/>
      <c r="I114" s="84"/>
    </row>
    <row r="115" spans="1:9">
      <c r="A115" s="163">
        <v>12</v>
      </c>
      <c r="B115" s="165" t="s">
        <v>232</v>
      </c>
      <c r="C115" s="111" t="s">
        <v>233</v>
      </c>
      <c r="D115" s="20">
        <v>1</v>
      </c>
      <c r="E115" s="21">
        <v>2</v>
      </c>
      <c r="F115" s="36">
        <v>0</v>
      </c>
      <c r="G115" s="36">
        <f>E115*F115</f>
        <v>0</v>
      </c>
      <c r="H115" s="104">
        <v>0.23</v>
      </c>
      <c r="I115" s="105">
        <f t="shared" ref="I115:I116" si="19">G115*1.23</f>
        <v>0</v>
      </c>
    </row>
    <row r="116" spans="1:9" ht="15.75" thickBot="1">
      <c r="A116" s="164"/>
      <c r="B116" s="166"/>
      <c r="C116" s="112" t="s">
        <v>236</v>
      </c>
      <c r="D116" s="28">
        <v>1</v>
      </c>
      <c r="E116" s="28">
        <v>2</v>
      </c>
      <c r="F116" s="30">
        <v>0</v>
      </c>
      <c r="G116" s="30">
        <f t="shared" ref="G116" si="20">E116*F116</f>
        <v>0</v>
      </c>
      <c r="H116" s="109">
        <v>0.23</v>
      </c>
      <c r="I116" s="110">
        <f t="shared" si="19"/>
        <v>0</v>
      </c>
    </row>
    <row r="117" spans="1:9" ht="15.75" thickBot="1">
      <c r="A117" s="158" t="s">
        <v>75</v>
      </c>
      <c r="B117" s="159"/>
      <c r="C117" s="159"/>
      <c r="D117" s="159"/>
      <c r="E117" s="159"/>
      <c r="F117" s="160"/>
      <c r="G117" s="63">
        <f>G115+G116</f>
        <v>0</v>
      </c>
      <c r="H117" s="83"/>
      <c r="I117" s="83">
        <f>G117*1.23</f>
        <v>0</v>
      </c>
    </row>
    <row r="118" spans="1:9" ht="15.75" thickBot="1">
      <c r="A118" s="68"/>
      <c r="B118" s="91"/>
      <c r="C118" s="68"/>
      <c r="D118" s="68"/>
      <c r="E118" s="68"/>
      <c r="F118" s="68"/>
      <c r="G118" s="69"/>
      <c r="H118" s="84"/>
      <c r="I118" s="84"/>
    </row>
    <row r="119" spans="1:9" ht="36.75" thickBot="1">
      <c r="A119" s="59">
        <v>13</v>
      </c>
      <c r="B119" s="128" t="s">
        <v>97</v>
      </c>
      <c r="C119" s="129" t="s">
        <v>70</v>
      </c>
      <c r="D119" s="60">
        <v>5</v>
      </c>
      <c r="E119" s="60">
        <v>2</v>
      </c>
      <c r="F119" s="79">
        <v>0</v>
      </c>
      <c r="G119" s="79">
        <f t="shared" ref="G119" si="21">E119*F119</f>
        <v>0</v>
      </c>
      <c r="H119" s="115">
        <v>0.23</v>
      </c>
      <c r="I119" s="116">
        <f t="shared" ref="I119" si="22">G119*1.23</f>
        <v>0</v>
      </c>
    </row>
    <row r="120" spans="1:9" ht="15.75" thickBot="1">
      <c r="A120" s="169" t="s">
        <v>75</v>
      </c>
      <c r="B120" s="161"/>
      <c r="C120" s="161"/>
      <c r="D120" s="161"/>
      <c r="E120" s="161"/>
      <c r="F120" s="162"/>
      <c r="G120" s="64">
        <f>G119</f>
        <v>0</v>
      </c>
      <c r="H120" s="100"/>
      <c r="I120" s="100">
        <f>G120*1.23</f>
        <v>0</v>
      </c>
    </row>
    <row r="121" spans="1:9" ht="15.75" thickBot="1">
      <c r="A121" s="32"/>
      <c r="B121" s="33"/>
      <c r="C121" s="34"/>
      <c r="D121" s="35"/>
      <c r="E121" s="35"/>
      <c r="F121" s="35"/>
      <c r="G121" s="35"/>
    </row>
    <row r="122" spans="1:9" ht="24">
      <c r="A122" s="163">
        <v>14</v>
      </c>
      <c r="B122" s="209" t="s">
        <v>102</v>
      </c>
      <c r="C122" s="123" t="s">
        <v>71</v>
      </c>
      <c r="D122" s="21">
        <v>14</v>
      </c>
      <c r="E122" s="21">
        <v>2</v>
      </c>
      <c r="F122" s="22">
        <v>0</v>
      </c>
      <c r="G122" s="22">
        <f t="shared" ref="G122:G123" si="23">E122*F122</f>
        <v>0</v>
      </c>
      <c r="H122" s="104">
        <v>0.23</v>
      </c>
      <c r="I122" s="105">
        <f t="shared" ref="I122:I123" si="24">G122*1.23</f>
        <v>0</v>
      </c>
    </row>
    <row r="123" spans="1:9" ht="15.75" thickBot="1">
      <c r="A123" s="208"/>
      <c r="B123" s="210"/>
      <c r="C123" s="112" t="s">
        <v>72</v>
      </c>
      <c r="D123" s="28">
        <v>12</v>
      </c>
      <c r="E123" s="28">
        <v>2</v>
      </c>
      <c r="F123" s="30">
        <v>0</v>
      </c>
      <c r="G123" s="30">
        <f t="shared" si="23"/>
        <v>0</v>
      </c>
      <c r="H123" s="109">
        <v>0.23</v>
      </c>
      <c r="I123" s="110">
        <f t="shared" si="24"/>
        <v>0</v>
      </c>
    </row>
    <row r="124" spans="1:9" ht="15.75" thickBot="1">
      <c r="A124" s="169" t="s">
        <v>75</v>
      </c>
      <c r="B124" s="161"/>
      <c r="C124" s="161"/>
      <c r="D124" s="161"/>
      <c r="E124" s="161"/>
      <c r="F124" s="162"/>
      <c r="G124" s="63">
        <f>G122+G123</f>
        <v>0</v>
      </c>
      <c r="H124" s="83"/>
      <c r="I124" s="83">
        <f>G124*1.23</f>
        <v>0</v>
      </c>
    </row>
    <row r="125" spans="1:9" ht="15.75" thickBot="1">
      <c r="A125" s="32"/>
      <c r="B125" s="33"/>
      <c r="C125" s="34"/>
      <c r="D125" s="35"/>
      <c r="E125" s="35"/>
      <c r="F125" s="35"/>
      <c r="G125" s="35"/>
    </row>
    <row r="126" spans="1:9" ht="21" customHeight="1">
      <c r="A126" s="183">
        <v>15</v>
      </c>
      <c r="B126" s="178" t="s">
        <v>101</v>
      </c>
      <c r="C126" s="111" t="s">
        <v>234</v>
      </c>
      <c r="D126" s="20">
        <v>1</v>
      </c>
      <c r="E126" s="20">
        <v>2</v>
      </c>
      <c r="F126" s="36">
        <v>0</v>
      </c>
      <c r="G126" s="36">
        <f>E126*F126</f>
        <v>0</v>
      </c>
      <c r="H126" s="104">
        <v>0.23</v>
      </c>
      <c r="I126" s="105">
        <f t="shared" ref="I126:I137" si="25">G126*1.23</f>
        <v>0</v>
      </c>
    </row>
    <row r="127" spans="1:9">
      <c r="A127" s="184"/>
      <c r="B127" s="192"/>
      <c r="C127" s="117" t="s">
        <v>76</v>
      </c>
      <c r="D127" s="23">
        <v>1</v>
      </c>
      <c r="E127" s="23">
        <v>2</v>
      </c>
      <c r="F127" s="24">
        <v>0</v>
      </c>
      <c r="G127" s="24">
        <f>E127*F127</f>
        <v>0</v>
      </c>
      <c r="H127" s="86">
        <v>0.23</v>
      </c>
      <c r="I127" s="107">
        <f t="shared" si="25"/>
        <v>0</v>
      </c>
    </row>
    <row r="128" spans="1:9">
      <c r="A128" s="184"/>
      <c r="B128" s="192"/>
      <c r="C128" s="117" t="s">
        <v>77</v>
      </c>
      <c r="D128" s="23">
        <v>1</v>
      </c>
      <c r="E128" s="23">
        <v>2</v>
      </c>
      <c r="F128" s="24">
        <v>0</v>
      </c>
      <c r="G128" s="24">
        <f t="shared" ref="G128:G136" si="26">E128*F128</f>
        <v>0</v>
      </c>
      <c r="H128" s="86">
        <v>0.23</v>
      </c>
      <c r="I128" s="107">
        <f t="shared" si="25"/>
        <v>0</v>
      </c>
    </row>
    <row r="129" spans="1:9">
      <c r="A129" s="184"/>
      <c r="B129" s="192"/>
      <c r="C129" s="117" t="s">
        <v>229</v>
      </c>
      <c r="D129" s="23">
        <v>1</v>
      </c>
      <c r="E129" s="23">
        <v>2</v>
      </c>
      <c r="F129" s="24">
        <v>0</v>
      </c>
      <c r="G129" s="24">
        <f t="shared" si="26"/>
        <v>0</v>
      </c>
      <c r="H129" s="86">
        <v>0.23</v>
      </c>
      <c r="I129" s="107">
        <f t="shared" si="25"/>
        <v>0</v>
      </c>
    </row>
    <row r="130" spans="1:9">
      <c r="A130" s="184"/>
      <c r="B130" s="192"/>
      <c r="C130" s="117" t="s">
        <v>235</v>
      </c>
      <c r="D130" s="23">
        <v>1</v>
      </c>
      <c r="E130" s="23">
        <v>2</v>
      </c>
      <c r="F130" s="24">
        <v>0</v>
      </c>
      <c r="G130" s="24">
        <f t="shared" si="26"/>
        <v>0</v>
      </c>
      <c r="H130" s="86">
        <v>0.23</v>
      </c>
      <c r="I130" s="107">
        <f t="shared" si="25"/>
        <v>0</v>
      </c>
    </row>
    <row r="131" spans="1:9">
      <c r="A131" s="184"/>
      <c r="B131" s="192"/>
      <c r="C131" s="117" t="s">
        <v>343</v>
      </c>
      <c r="D131" s="23">
        <v>1</v>
      </c>
      <c r="E131" s="23">
        <v>2</v>
      </c>
      <c r="F131" s="24">
        <v>0</v>
      </c>
      <c r="G131" s="24">
        <f t="shared" si="26"/>
        <v>0</v>
      </c>
      <c r="H131" s="86">
        <v>0.23</v>
      </c>
      <c r="I131" s="107">
        <f t="shared" si="25"/>
        <v>0</v>
      </c>
    </row>
    <row r="132" spans="1:9">
      <c r="A132" s="184"/>
      <c r="B132" s="192"/>
      <c r="C132" s="117" t="s">
        <v>344</v>
      </c>
      <c r="D132" s="23">
        <v>4</v>
      </c>
      <c r="E132" s="23">
        <v>2</v>
      </c>
      <c r="F132" s="24">
        <v>0</v>
      </c>
      <c r="G132" s="24">
        <f t="shared" si="26"/>
        <v>0</v>
      </c>
      <c r="H132" s="86">
        <v>0.23</v>
      </c>
      <c r="I132" s="107">
        <f t="shared" si="25"/>
        <v>0</v>
      </c>
    </row>
    <row r="133" spans="1:9">
      <c r="A133" s="184"/>
      <c r="B133" s="192"/>
      <c r="C133" s="117" t="s">
        <v>345</v>
      </c>
      <c r="D133" s="23">
        <v>2</v>
      </c>
      <c r="E133" s="23">
        <v>2</v>
      </c>
      <c r="F133" s="24">
        <v>0</v>
      </c>
      <c r="G133" s="24">
        <f t="shared" si="26"/>
        <v>0</v>
      </c>
      <c r="H133" s="86">
        <v>0.23</v>
      </c>
      <c r="I133" s="107">
        <f t="shared" si="25"/>
        <v>0</v>
      </c>
    </row>
    <row r="134" spans="1:9">
      <c r="A134" s="184"/>
      <c r="B134" s="192"/>
      <c r="C134" s="117" t="s">
        <v>346</v>
      </c>
      <c r="D134" s="23">
        <v>1</v>
      </c>
      <c r="E134" s="23">
        <v>2</v>
      </c>
      <c r="F134" s="24">
        <v>0</v>
      </c>
      <c r="G134" s="24">
        <f t="shared" si="26"/>
        <v>0</v>
      </c>
      <c r="H134" s="86">
        <v>0.23</v>
      </c>
      <c r="I134" s="107">
        <f t="shared" si="25"/>
        <v>0</v>
      </c>
    </row>
    <row r="135" spans="1:9">
      <c r="A135" s="184"/>
      <c r="B135" s="192"/>
      <c r="C135" s="117" t="s">
        <v>347</v>
      </c>
      <c r="D135" s="23">
        <v>1</v>
      </c>
      <c r="E135" s="23">
        <v>2</v>
      </c>
      <c r="F135" s="24">
        <v>0</v>
      </c>
      <c r="G135" s="24">
        <f t="shared" si="26"/>
        <v>0</v>
      </c>
      <c r="H135" s="86">
        <v>0.23</v>
      </c>
      <c r="I135" s="107">
        <f t="shared" si="25"/>
        <v>0</v>
      </c>
    </row>
    <row r="136" spans="1:9">
      <c r="A136" s="184"/>
      <c r="B136" s="192"/>
      <c r="C136" s="117" t="s">
        <v>229</v>
      </c>
      <c r="D136" s="23">
        <v>1</v>
      </c>
      <c r="E136" s="23">
        <v>2</v>
      </c>
      <c r="F136" s="24">
        <v>0</v>
      </c>
      <c r="G136" s="24">
        <f t="shared" si="26"/>
        <v>0</v>
      </c>
      <c r="H136" s="86">
        <v>0.23</v>
      </c>
      <c r="I136" s="107">
        <f t="shared" si="25"/>
        <v>0</v>
      </c>
    </row>
    <row r="137" spans="1:9" ht="15.75" thickBot="1">
      <c r="A137" s="185"/>
      <c r="B137" s="179"/>
      <c r="C137" s="112" t="s">
        <v>348</v>
      </c>
      <c r="D137" s="28">
        <v>3</v>
      </c>
      <c r="E137" s="28">
        <v>2</v>
      </c>
      <c r="F137" s="30">
        <v>0</v>
      </c>
      <c r="G137" s="30">
        <f>E137*F137</f>
        <v>0</v>
      </c>
      <c r="H137" s="109">
        <v>0.23</v>
      </c>
      <c r="I137" s="110">
        <f t="shared" si="25"/>
        <v>0</v>
      </c>
    </row>
    <row r="138" spans="1:9" ht="15.75" thickBot="1">
      <c r="A138" s="169" t="s">
        <v>75</v>
      </c>
      <c r="B138" s="161"/>
      <c r="C138" s="161"/>
      <c r="D138" s="161"/>
      <c r="E138" s="161"/>
      <c r="F138" s="162"/>
      <c r="G138" s="64">
        <f>G126+G127+G128+G129+G130+G131+G132+G133+G134+G135+G136+G137</f>
        <v>0</v>
      </c>
      <c r="H138" s="100"/>
      <c r="I138" s="100">
        <f>G138*1.23</f>
        <v>0</v>
      </c>
    </row>
    <row r="139" spans="1:9" ht="15.75" thickBot="1">
      <c r="C139"/>
    </row>
    <row r="140" spans="1:9">
      <c r="A140" s="183">
        <v>16</v>
      </c>
      <c r="B140" s="186" t="s">
        <v>111</v>
      </c>
      <c r="C140" s="111" t="s">
        <v>72</v>
      </c>
      <c r="D140" s="20">
        <v>2</v>
      </c>
      <c r="E140" s="20">
        <v>2</v>
      </c>
      <c r="F140" s="36">
        <v>0</v>
      </c>
      <c r="G140" s="22">
        <f t="shared" ref="G140:G143" si="27">E140*F140</f>
        <v>0</v>
      </c>
      <c r="H140" s="104">
        <v>0.23</v>
      </c>
      <c r="I140" s="105">
        <f t="shared" ref="I140:I143" si="28">G140*1.23</f>
        <v>0</v>
      </c>
    </row>
    <row r="141" spans="1:9">
      <c r="A141" s="184"/>
      <c r="B141" s="187"/>
      <c r="C141" s="117" t="s">
        <v>349</v>
      </c>
      <c r="D141" s="23">
        <v>1</v>
      </c>
      <c r="E141" s="23">
        <v>2</v>
      </c>
      <c r="F141" s="24">
        <v>0</v>
      </c>
      <c r="G141" s="39">
        <f t="shared" si="27"/>
        <v>0</v>
      </c>
      <c r="H141" s="86">
        <v>0.23</v>
      </c>
      <c r="I141" s="107">
        <f t="shared" si="28"/>
        <v>0</v>
      </c>
    </row>
    <row r="142" spans="1:9">
      <c r="A142" s="184"/>
      <c r="B142" s="187"/>
      <c r="C142" s="117" t="s">
        <v>230</v>
      </c>
      <c r="D142" s="23">
        <v>1</v>
      </c>
      <c r="E142" s="23">
        <v>2</v>
      </c>
      <c r="F142" s="24">
        <v>0</v>
      </c>
      <c r="G142" s="39">
        <f t="shared" si="27"/>
        <v>0</v>
      </c>
      <c r="H142" s="86">
        <v>0.23</v>
      </c>
      <c r="I142" s="107">
        <f t="shared" si="28"/>
        <v>0</v>
      </c>
    </row>
    <row r="143" spans="1:9" ht="15.75" thickBot="1">
      <c r="A143" s="185"/>
      <c r="B143" s="188"/>
      <c r="C143" s="112" t="s">
        <v>350</v>
      </c>
      <c r="D143" s="28">
        <v>1</v>
      </c>
      <c r="E143" s="28">
        <v>2</v>
      </c>
      <c r="F143" s="30">
        <v>0</v>
      </c>
      <c r="G143" s="30">
        <f t="shared" si="27"/>
        <v>0</v>
      </c>
      <c r="H143" s="109">
        <v>0.23</v>
      </c>
      <c r="I143" s="110">
        <f t="shared" si="28"/>
        <v>0</v>
      </c>
    </row>
    <row r="144" spans="1:9" ht="15.75" thickBot="1">
      <c r="A144" s="169" t="s">
        <v>75</v>
      </c>
      <c r="B144" s="161"/>
      <c r="C144" s="161"/>
      <c r="D144" s="161"/>
      <c r="E144" s="161"/>
      <c r="F144" s="162"/>
      <c r="G144" s="63">
        <f>G140+G141+G142+G143</f>
        <v>0</v>
      </c>
      <c r="H144" s="83"/>
      <c r="I144" s="83">
        <f>G144*1.23</f>
        <v>0</v>
      </c>
    </row>
    <row r="145" spans="1:9" ht="15.75" thickBot="1">
      <c r="A145" s="32"/>
      <c r="B145" s="33"/>
      <c r="C145" s="34"/>
      <c r="D145" s="35"/>
      <c r="E145" s="35"/>
      <c r="F145" s="35"/>
      <c r="G145" s="35"/>
    </row>
    <row r="146" spans="1:9">
      <c r="A146" s="163">
        <v>17</v>
      </c>
      <c r="B146" s="165" t="s">
        <v>112</v>
      </c>
      <c r="C146" s="130" t="s">
        <v>43</v>
      </c>
      <c r="D146" s="45">
        <v>1</v>
      </c>
      <c r="E146" s="46">
        <v>2</v>
      </c>
      <c r="F146" s="36">
        <v>0</v>
      </c>
      <c r="G146" s="36">
        <f>E146*F146</f>
        <v>0</v>
      </c>
      <c r="H146" s="104">
        <v>0.23</v>
      </c>
      <c r="I146" s="105">
        <f t="shared" ref="I146:I148" si="29">G146*1.23</f>
        <v>0</v>
      </c>
    </row>
    <row r="147" spans="1:9">
      <c r="A147" s="204"/>
      <c r="B147" s="206"/>
      <c r="C147" s="119" t="s">
        <v>44</v>
      </c>
      <c r="D147" s="47">
        <v>8</v>
      </c>
      <c r="E147" s="48">
        <v>2</v>
      </c>
      <c r="F147" s="26">
        <v>0</v>
      </c>
      <c r="G147" s="24">
        <f>E147*F147</f>
        <v>0</v>
      </c>
      <c r="H147" s="86">
        <v>0.23</v>
      </c>
      <c r="I147" s="107">
        <f t="shared" si="29"/>
        <v>0</v>
      </c>
    </row>
    <row r="148" spans="1:9" ht="15.75" thickBot="1">
      <c r="A148" s="205"/>
      <c r="B148" s="207"/>
      <c r="C148" s="112" t="s">
        <v>45</v>
      </c>
      <c r="D148" s="28">
        <v>28</v>
      </c>
      <c r="E148" s="49">
        <v>2</v>
      </c>
      <c r="F148" s="30">
        <v>0</v>
      </c>
      <c r="G148" s="31">
        <f>E148*F148</f>
        <v>0</v>
      </c>
      <c r="H148" s="109">
        <v>0.23</v>
      </c>
      <c r="I148" s="110">
        <f t="shared" si="29"/>
        <v>0</v>
      </c>
    </row>
    <row r="149" spans="1:9" ht="15.75" thickBot="1">
      <c r="A149" s="158" t="s">
        <v>75</v>
      </c>
      <c r="B149" s="159"/>
      <c r="C149" s="159"/>
      <c r="D149" s="159"/>
      <c r="E149" s="159"/>
      <c r="F149" s="160"/>
      <c r="G149" s="63">
        <f>G146+G147+G148</f>
        <v>0</v>
      </c>
      <c r="H149" s="83"/>
      <c r="I149" s="83">
        <f>G149*1.23</f>
        <v>0</v>
      </c>
    </row>
    <row r="150" spans="1:9" ht="15.75" thickBot="1">
      <c r="A150" s="50"/>
      <c r="B150" s="51"/>
      <c r="C150" s="52"/>
      <c r="D150" s="37"/>
      <c r="E150" s="37"/>
      <c r="F150" s="37"/>
      <c r="G150" s="38"/>
    </row>
    <row r="151" spans="1:9">
      <c r="A151" s="163">
        <v>18</v>
      </c>
      <c r="B151" s="165" t="s">
        <v>98</v>
      </c>
      <c r="C151" s="111" t="s">
        <v>46</v>
      </c>
      <c r="D151" s="20">
        <v>1</v>
      </c>
      <c r="E151" s="21">
        <v>2</v>
      </c>
      <c r="F151" s="36">
        <v>0</v>
      </c>
      <c r="G151" s="36">
        <f>E151*F151</f>
        <v>0</v>
      </c>
      <c r="H151" s="104">
        <v>0.23</v>
      </c>
      <c r="I151" s="105">
        <f t="shared" ref="I151:I154" si="30">G151*1.23</f>
        <v>0</v>
      </c>
    </row>
    <row r="152" spans="1:9">
      <c r="A152" s="164"/>
      <c r="B152" s="166"/>
      <c r="C152" s="117" t="s">
        <v>47</v>
      </c>
      <c r="D152" s="23">
        <v>1</v>
      </c>
      <c r="E152" s="23">
        <v>2</v>
      </c>
      <c r="F152" s="24">
        <v>0</v>
      </c>
      <c r="G152" s="24">
        <f>E152*F152</f>
        <v>0</v>
      </c>
      <c r="H152" s="86">
        <v>0.23</v>
      </c>
      <c r="I152" s="107">
        <f t="shared" si="30"/>
        <v>0</v>
      </c>
    </row>
    <row r="153" spans="1:9">
      <c r="A153" s="164"/>
      <c r="B153" s="166"/>
      <c r="C153" s="117" t="s">
        <v>48</v>
      </c>
      <c r="D153" s="23">
        <v>1</v>
      </c>
      <c r="E153" s="23">
        <v>2</v>
      </c>
      <c r="F153" s="24">
        <v>0</v>
      </c>
      <c r="G153" s="24">
        <f>E153*F153</f>
        <v>0</v>
      </c>
      <c r="H153" s="86">
        <v>0.23</v>
      </c>
      <c r="I153" s="107">
        <f t="shared" si="30"/>
        <v>0</v>
      </c>
    </row>
    <row r="154" spans="1:9" ht="15.75" thickBot="1">
      <c r="A154" s="167"/>
      <c r="B154" s="168"/>
      <c r="C154" s="112" t="s">
        <v>49</v>
      </c>
      <c r="D154" s="28">
        <v>18</v>
      </c>
      <c r="E154" s="29">
        <v>2</v>
      </c>
      <c r="F154" s="30">
        <v>0</v>
      </c>
      <c r="G154" s="30">
        <f>E154*F154</f>
        <v>0</v>
      </c>
      <c r="H154" s="109">
        <v>0.23</v>
      </c>
      <c r="I154" s="110">
        <f t="shared" si="30"/>
        <v>0</v>
      </c>
    </row>
    <row r="155" spans="1:9" ht="15.75" thickBot="1">
      <c r="A155" s="158" t="s">
        <v>75</v>
      </c>
      <c r="B155" s="159"/>
      <c r="C155" s="159"/>
      <c r="D155" s="159"/>
      <c r="E155" s="159"/>
      <c r="F155" s="160"/>
      <c r="G155" s="63">
        <f>G151+G152+G153+G154</f>
        <v>0</v>
      </c>
      <c r="H155" s="83"/>
      <c r="I155" s="83">
        <f>G155*1.23</f>
        <v>0</v>
      </c>
    </row>
    <row r="156" spans="1:9" ht="15.75" thickBot="1">
      <c r="C156"/>
    </row>
    <row r="157" spans="1:9">
      <c r="A157" s="163">
        <v>19</v>
      </c>
      <c r="B157" s="165" t="s">
        <v>113</v>
      </c>
      <c r="C157" s="123" t="s">
        <v>37</v>
      </c>
      <c r="D157" s="21">
        <v>3</v>
      </c>
      <c r="E157" s="21">
        <v>2</v>
      </c>
      <c r="F157" s="36">
        <v>0</v>
      </c>
      <c r="G157" s="36">
        <f>E157*F157</f>
        <v>0</v>
      </c>
      <c r="H157" s="104">
        <v>0.23</v>
      </c>
      <c r="I157" s="105">
        <f t="shared" ref="I157:I159" si="31">G157*1.23</f>
        <v>0</v>
      </c>
    </row>
    <row r="158" spans="1:9">
      <c r="A158" s="164"/>
      <c r="B158" s="166"/>
      <c r="C158" s="117" t="s">
        <v>38</v>
      </c>
      <c r="D158" s="23">
        <v>26</v>
      </c>
      <c r="E158" s="23">
        <v>2</v>
      </c>
      <c r="F158" s="39">
        <v>0</v>
      </c>
      <c r="G158" s="39">
        <f>E158*F158</f>
        <v>0</v>
      </c>
      <c r="H158" s="86">
        <v>0.23</v>
      </c>
      <c r="I158" s="107">
        <f t="shared" si="31"/>
        <v>0</v>
      </c>
    </row>
    <row r="159" spans="1:9" ht="15.75" thickBot="1">
      <c r="A159" s="167"/>
      <c r="B159" s="168"/>
      <c r="C159" s="120" t="s">
        <v>39</v>
      </c>
      <c r="D159" s="29">
        <v>1</v>
      </c>
      <c r="E159" s="29">
        <v>2</v>
      </c>
      <c r="F159" s="30">
        <v>0</v>
      </c>
      <c r="G159" s="30">
        <f>E159*F159</f>
        <v>0</v>
      </c>
      <c r="H159" s="109">
        <v>0.23</v>
      </c>
      <c r="I159" s="110">
        <f t="shared" si="31"/>
        <v>0</v>
      </c>
    </row>
    <row r="160" spans="1:9" ht="15.75" thickBot="1">
      <c r="A160" s="189" t="s">
        <v>75</v>
      </c>
      <c r="B160" s="190"/>
      <c r="C160" s="190"/>
      <c r="D160" s="190"/>
      <c r="E160" s="190"/>
      <c r="F160" s="191"/>
      <c r="G160" s="65">
        <f>G157+G158+G159</f>
        <v>0</v>
      </c>
      <c r="H160" s="101"/>
      <c r="I160" s="83">
        <f>G160*1.23</f>
        <v>0</v>
      </c>
    </row>
    <row r="161" spans="1:9" ht="15.75" thickBot="1">
      <c r="A161" s="35"/>
      <c r="B161" s="92"/>
      <c r="C161" s="15"/>
      <c r="D161" s="35"/>
      <c r="E161" s="35"/>
      <c r="F161" s="35"/>
      <c r="G161" s="35"/>
    </row>
    <row r="162" spans="1:9" ht="24">
      <c r="A162" s="163">
        <v>20</v>
      </c>
      <c r="B162" s="165" t="s">
        <v>114</v>
      </c>
      <c r="C162" s="111" t="s">
        <v>50</v>
      </c>
      <c r="D162" s="20">
        <v>2</v>
      </c>
      <c r="E162" s="21">
        <v>2</v>
      </c>
      <c r="F162" s="36">
        <v>0</v>
      </c>
      <c r="G162" s="36">
        <f>E162*F162</f>
        <v>0</v>
      </c>
      <c r="H162" s="104">
        <v>0.23</v>
      </c>
      <c r="I162" s="105">
        <f t="shared" ref="I162:I169" si="32">G162*1.23</f>
        <v>0</v>
      </c>
    </row>
    <row r="163" spans="1:9">
      <c r="A163" s="164"/>
      <c r="B163" s="166"/>
      <c r="C163" s="117" t="s">
        <v>51</v>
      </c>
      <c r="D163" s="23">
        <v>3</v>
      </c>
      <c r="E163" s="23">
        <v>2</v>
      </c>
      <c r="F163" s="24">
        <v>0</v>
      </c>
      <c r="G163" s="24">
        <f>E163*F163</f>
        <v>0</v>
      </c>
      <c r="H163" s="86">
        <v>0.23</v>
      </c>
      <c r="I163" s="107">
        <f t="shared" si="32"/>
        <v>0</v>
      </c>
    </row>
    <row r="164" spans="1:9" ht="24">
      <c r="A164" s="164"/>
      <c r="B164" s="166"/>
      <c r="C164" s="117" t="s">
        <v>92</v>
      </c>
      <c r="D164" s="23">
        <v>1</v>
      </c>
      <c r="E164" s="23">
        <v>2</v>
      </c>
      <c r="F164" s="24">
        <v>0</v>
      </c>
      <c r="G164" s="24">
        <f t="shared" ref="G164:G168" si="33">E164*F164</f>
        <v>0</v>
      </c>
      <c r="H164" s="86">
        <v>0.23</v>
      </c>
      <c r="I164" s="107">
        <f t="shared" si="32"/>
        <v>0</v>
      </c>
    </row>
    <row r="165" spans="1:9" ht="24">
      <c r="A165" s="164"/>
      <c r="B165" s="166"/>
      <c r="C165" s="117" t="s">
        <v>52</v>
      </c>
      <c r="D165" s="23">
        <v>2</v>
      </c>
      <c r="E165" s="23">
        <v>2</v>
      </c>
      <c r="F165" s="24">
        <v>0</v>
      </c>
      <c r="G165" s="24">
        <f t="shared" si="33"/>
        <v>0</v>
      </c>
      <c r="H165" s="86">
        <v>0.23</v>
      </c>
      <c r="I165" s="107">
        <f t="shared" si="32"/>
        <v>0</v>
      </c>
    </row>
    <row r="166" spans="1:9" ht="24">
      <c r="A166" s="164"/>
      <c r="B166" s="166"/>
      <c r="C166" s="117" t="s">
        <v>53</v>
      </c>
      <c r="D166" s="23">
        <v>1</v>
      </c>
      <c r="E166" s="23">
        <v>2</v>
      </c>
      <c r="F166" s="24">
        <v>0</v>
      </c>
      <c r="G166" s="24">
        <f t="shared" si="33"/>
        <v>0</v>
      </c>
      <c r="H166" s="86">
        <v>0.23</v>
      </c>
      <c r="I166" s="107">
        <f t="shared" si="32"/>
        <v>0</v>
      </c>
    </row>
    <row r="167" spans="1:9" ht="24">
      <c r="A167" s="164"/>
      <c r="B167" s="166"/>
      <c r="C167" s="117" t="s">
        <v>54</v>
      </c>
      <c r="D167" s="23">
        <v>1</v>
      </c>
      <c r="E167" s="23">
        <v>2</v>
      </c>
      <c r="F167" s="24">
        <v>0</v>
      </c>
      <c r="G167" s="24">
        <f t="shared" si="33"/>
        <v>0</v>
      </c>
      <c r="H167" s="86">
        <v>0.23</v>
      </c>
      <c r="I167" s="107">
        <f t="shared" si="32"/>
        <v>0</v>
      </c>
    </row>
    <row r="168" spans="1:9" ht="24">
      <c r="A168" s="164"/>
      <c r="B168" s="166"/>
      <c r="C168" s="117" t="s">
        <v>55</v>
      </c>
      <c r="D168" s="23">
        <v>5</v>
      </c>
      <c r="E168" s="23">
        <v>2</v>
      </c>
      <c r="F168" s="24">
        <v>0</v>
      </c>
      <c r="G168" s="24">
        <f t="shared" si="33"/>
        <v>0</v>
      </c>
      <c r="H168" s="86">
        <v>0.23</v>
      </c>
      <c r="I168" s="107">
        <f t="shared" si="32"/>
        <v>0</v>
      </c>
    </row>
    <row r="169" spans="1:9" ht="15.75" thickBot="1">
      <c r="A169" s="167"/>
      <c r="B169" s="168"/>
      <c r="C169" s="112" t="s">
        <v>56</v>
      </c>
      <c r="D169" s="28">
        <v>2</v>
      </c>
      <c r="E169" s="29">
        <v>2</v>
      </c>
      <c r="F169" s="30">
        <v>0</v>
      </c>
      <c r="G169" s="30">
        <f>E169*F169</f>
        <v>0</v>
      </c>
      <c r="H169" s="109">
        <v>0.23</v>
      </c>
      <c r="I169" s="110">
        <f t="shared" si="32"/>
        <v>0</v>
      </c>
    </row>
    <row r="170" spans="1:9" ht="15.75" thickBot="1">
      <c r="A170" s="158" t="s">
        <v>75</v>
      </c>
      <c r="B170" s="159"/>
      <c r="C170" s="159"/>
      <c r="D170" s="159"/>
      <c r="E170" s="159"/>
      <c r="F170" s="160"/>
      <c r="G170" s="63">
        <f>G162+G163+G164+G165+G167+G169+G168+G166</f>
        <v>0</v>
      </c>
      <c r="H170" s="83"/>
      <c r="I170" s="83">
        <f>G170*1.23</f>
        <v>0</v>
      </c>
    </row>
    <row r="171" spans="1:9" ht="15.75" thickBot="1">
      <c r="A171" s="53"/>
      <c r="B171" s="54"/>
      <c r="C171" s="55"/>
      <c r="D171" s="37"/>
      <c r="E171" s="37"/>
      <c r="F171" s="37"/>
      <c r="G171" s="38"/>
    </row>
    <row r="172" spans="1:9" ht="30.75" customHeight="1">
      <c r="A172" s="163">
        <v>21</v>
      </c>
      <c r="B172" s="165" t="s">
        <v>115</v>
      </c>
      <c r="C172" s="111" t="s">
        <v>57</v>
      </c>
      <c r="D172" s="20">
        <v>4</v>
      </c>
      <c r="E172" s="21">
        <v>2</v>
      </c>
      <c r="F172" s="36">
        <v>0</v>
      </c>
      <c r="G172" s="22">
        <f>E172*F172</f>
        <v>0</v>
      </c>
      <c r="H172" s="104">
        <v>0.23</v>
      </c>
      <c r="I172" s="105">
        <f t="shared" ref="I172:I173" si="34">G172*1.23</f>
        <v>0</v>
      </c>
    </row>
    <row r="173" spans="1:9" ht="15.75" thickBot="1">
      <c r="A173" s="167"/>
      <c r="B173" s="168"/>
      <c r="C173" s="112" t="s">
        <v>58</v>
      </c>
      <c r="D173" s="28">
        <v>10</v>
      </c>
      <c r="E173" s="28">
        <v>2</v>
      </c>
      <c r="F173" s="30">
        <v>0</v>
      </c>
      <c r="G173" s="30">
        <f>E173*F173</f>
        <v>0</v>
      </c>
      <c r="H173" s="109">
        <v>0.23</v>
      </c>
      <c r="I173" s="110">
        <f t="shared" si="34"/>
        <v>0</v>
      </c>
    </row>
    <row r="174" spans="1:9" ht="15.75" thickBot="1">
      <c r="A174" s="169" t="s">
        <v>75</v>
      </c>
      <c r="B174" s="161"/>
      <c r="C174" s="161"/>
      <c r="D174" s="161"/>
      <c r="E174" s="161"/>
      <c r="F174" s="162"/>
      <c r="G174" s="63">
        <f>G172+G173</f>
        <v>0</v>
      </c>
      <c r="H174" s="83"/>
      <c r="I174" s="83">
        <f>G174*1.23</f>
        <v>0</v>
      </c>
    </row>
    <row r="175" spans="1:9" ht="18.75" customHeight="1" thickBot="1">
      <c r="A175" s="53"/>
      <c r="B175" s="54"/>
      <c r="C175" s="55"/>
      <c r="D175" s="37"/>
      <c r="E175" s="37"/>
      <c r="F175" s="37"/>
      <c r="G175" s="38"/>
    </row>
    <row r="176" spans="1:9">
      <c r="A176" s="163">
        <v>22</v>
      </c>
      <c r="B176" s="165" t="s">
        <v>116</v>
      </c>
      <c r="C176" s="123" t="s">
        <v>59</v>
      </c>
      <c r="D176" s="20">
        <v>2</v>
      </c>
      <c r="E176" s="21">
        <v>2</v>
      </c>
      <c r="F176" s="36">
        <v>0</v>
      </c>
      <c r="G176" s="22">
        <f>E176*F176</f>
        <v>0</v>
      </c>
      <c r="H176" s="104">
        <v>0.23</v>
      </c>
      <c r="I176" s="105">
        <f t="shared" ref="I176:I177" si="35">G176*1.23</f>
        <v>0</v>
      </c>
    </row>
    <row r="177" spans="1:9" ht="21" customHeight="1" thickBot="1">
      <c r="A177" s="167"/>
      <c r="B177" s="168"/>
      <c r="C177" s="112" t="s">
        <v>231</v>
      </c>
      <c r="D177" s="28">
        <v>1</v>
      </c>
      <c r="E177" s="28">
        <v>2</v>
      </c>
      <c r="F177" s="30">
        <v>0</v>
      </c>
      <c r="G177" s="30">
        <f>E177*F177</f>
        <v>0</v>
      </c>
      <c r="H177" s="109">
        <v>0.23</v>
      </c>
      <c r="I177" s="110">
        <f t="shared" si="35"/>
        <v>0</v>
      </c>
    </row>
    <row r="178" spans="1:9" ht="15.75" thickBot="1">
      <c r="A178" s="169" t="s">
        <v>75</v>
      </c>
      <c r="B178" s="161"/>
      <c r="C178" s="161"/>
      <c r="D178" s="161"/>
      <c r="E178" s="161"/>
      <c r="F178" s="162"/>
      <c r="G178" s="63">
        <f>G176+G177</f>
        <v>0</v>
      </c>
      <c r="H178" s="83"/>
      <c r="I178" s="83">
        <f>G178*1.23</f>
        <v>0</v>
      </c>
    </row>
    <row r="179" spans="1:9" s="12" customFormat="1" ht="15.75" thickBot="1">
      <c r="A179" s="68"/>
      <c r="B179" s="68"/>
      <c r="C179" s="68"/>
      <c r="D179" s="68"/>
      <c r="E179" s="68"/>
      <c r="F179" s="68"/>
      <c r="G179" s="69"/>
      <c r="H179" s="84"/>
      <c r="I179" s="84"/>
    </row>
    <row r="180" spans="1:9">
      <c r="A180" s="163">
        <v>23</v>
      </c>
      <c r="B180" s="165" t="s">
        <v>117</v>
      </c>
      <c r="C180" s="111" t="s">
        <v>60</v>
      </c>
      <c r="D180" s="20">
        <v>3</v>
      </c>
      <c r="E180" s="21">
        <v>2</v>
      </c>
      <c r="F180" s="36">
        <v>0</v>
      </c>
      <c r="G180" s="22">
        <f>E180*F180</f>
        <v>0</v>
      </c>
      <c r="H180" s="104">
        <v>0.23</v>
      </c>
      <c r="I180" s="105">
        <f t="shared" ref="I180:I182" si="36">G180*1.23</f>
        <v>0</v>
      </c>
    </row>
    <row r="181" spans="1:9">
      <c r="A181" s="164"/>
      <c r="B181" s="166"/>
      <c r="C181" s="117" t="s">
        <v>61</v>
      </c>
      <c r="D181" s="23">
        <v>7</v>
      </c>
      <c r="E181" s="23">
        <v>2</v>
      </c>
      <c r="F181" s="24">
        <v>0</v>
      </c>
      <c r="G181" s="39">
        <f>E181*F181</f>
        <v>0</v>
      </c>
      <c r="H181" s="86">
        <v>0.23</v>
      </c>
      <c r="I181" s="107">
        <f t="shared" si="36"/>
        <v>0</v>
      </c>
    </row>
    <row r="182" spans="1:9" ht="15.75" thickBot="1">
      <c r="A182" s="167"/>
      <c r="B182" s="168"/>
      <c r="C182" s="112" t="s">
        <v>62</v>
      </c>
      <c r="D182" s="28">
        <v>9</v>
      </c>
      <c r="E182" s="29">
        <v>2</v>
      </c>
      <c r="F182" s="30">
        <v>0</v>
      </c>
      <c r="G182" s="30">
        <f>E182*F182</f>
        <v>0</v>
      </c>
      <c r="H182" s="109">
        <v>0.23</v>
      </c>
      <c r="I182" s="110">
        <f t="shared" si="36"/>
        <v>0</v>
      </c>
    </row>
    <row r="183" spans="1:9" ht="15.75" thickBot="1">
      <c r="A183" s="169" t="s">
        <v>75</v>
      </c>
      <c r="B183" s="161"/>
      <c r="C183" s="161"/>
      <c r="D183" s="161"/>
      <c r="E183" s="161"/>
      <c r="F183" s="162"/>
      <c r="G183" s="63">
        <f>G180+G181+G182</f>
        <v>0</v>
      </c>
      <c r="H183" s="83"/>
      <c r="I183" s="83">
        <f>G183*1.23</f>
        <v>0</v>
      </c>
    </row>
    <row r="184" spans="1:9" s="12" customFormat="1" ht="15.75" thickBot="1">
      <c r="A184" s="43"/>
      <c r="B184" s="93"/>
      <c r="C184" s="44"/>
      <c r="D184" s="43"/>
      <c r="E184" s="43"/>
      <c r="F184" s="56"/>
      <c r="G184" s="38"/>
      <c r="H184" s="102"/>
      <c r="I184" s="85"/>
    </row>
    <row r="185" spans="1:9" ht="24">
      <c r="A185" s="163">
        <v>24</v>
      </c>
      <c r="B185" s="165" t="s">
        <v>93</v>
      </c>
      <c r="C185" s="123" t="s">
        <v>63</v>
      </c>
      <c r="D185" s="20">
        <v>1</v>
      </c>
      <c r="E185" s="21">
        <v>2</v>
      </c>
      <c r="F185" s="22">
        <v>0</v>
      </c>
      <c r="G185" s="22">
        <f>E185*F185</f>
        <v>0</v>
      </c>
      <c r="H185" s="104">
        <v>0.23</v>
      </c>
      <c r="I185" s="105">
        <f t="shared" ref="I185:I195" si="37">G185*1.23</f>
        <v>0</v>
      </c>
    </row>
    <row r="186" spans="1:9" ht="24">
      <c r="A186" s="164"/>
      <c r="B186" s="166"/>
      <c r="C186" s="117" t="s">
        <v>64</v>
      </c>
      <c r="D186" s="47">
        <v>1</v>
      </c>
      <c r="E186" s="23">
        <v>2</v>
      </c>
      <c r="F186" s="24">
        <v>0</v>
      </c>
      <c r="G186" s="39">
        <f>E186*F186</f>
        <v>0</v>
      </c>
      <c r="H186" s="86">
        <v>0.23</v>
      </c>
      <c r="I186" s="107">
        <f t="shared" si="37"/>
        <v>0</v>
      </c>
    </row>
    <row r="187" spans="1:9" ht="24">
      <c r="A187" s="164"/>
      <c r="B187" s="166"/>
      <c r="C187" s="119" t="s">
        <v>65</v>
      </c>
      <c r="D187" s="47">
        <v>1</v>
      </c>
      <c r="E187" s="23">
        <v>2</v>
      </c>
      <c r="F187" s="24">
        <v>0</v>
      </c>
      <c r="G187" s="39">
        <f t="shared" ref="G187:G195" si="38">E187*F187</f>
        <v>0</v>
      </c>
      <c r="H187" s="86">
        <v>0.23</v>
      </c>
      <c r="I187" s="107">
        <f t="shared" si="37"/>
        <v>0</v>
      </c>
    </row>
    <row r="188" spans="1:9">
      <c r="A188" s="164"/>
      <c r="B188" s="166"/>
      <c r="C188" s="119" t="s">
        <v>66</v>
      </c>
      <c r="D188" s="47">
        <v>1</v>
      </c>
      <c r="E188" s="23">
        <v>2</v>
      </c>
      <c r="F188" s="24">
        <v>0</v>
      </c>
      <c r="G188" s="39">
        <f t="shared" si="38"/>
        <v>0</v>
      </c>
      <c r="H188" s="86">
        <v>0.23</v>
      </c>
      <c r="I188" s="107">
        <f t="shared" si="37"/>
        <v>0</v>
      </c>
    </row>
    <row r="189" spans="1:9">
      <c r="A189" s="164"/>
      <c r="B189" s="166"/>
      <c r="C189" s="119" t="s">
        <v>67</v>
      </c>
      <c r="D189" s="47">
        <v>1</v>
      </c>
      <c r="E189" s="23">
        <v>2</v>
      </c>
      <c r="F189" s="24">
        <v>0</v>
      </c>
      <c r="G189" s="39">
        <f t="shared" si="38"/>
        <v>0</v>
      </c>
      <c r="H189" s="86">
        <v>0.23</v>
      </c>
      <c r="I189" s="107">
        <f t="shared" si="37"/>
        <v>0</v>
      </c>
    </row>
    <row r="190" spans="1:9">
      <c r="A190" s="164"/>
      <c r="B190" s="166"/>
      <c r="C190" s="119" t="s">
        <v>68</v>
      </c>
      <c r="D190" s="47">
        <v>1</v>
      </c>
      <c r="E190" s="23">
        <v>2</v>
      </c>
      <c r="F190" s="24">
        <v>0</v>
      </c>
      <c r="G190" s="39">
        <f t="shared" si="38"/>
        <v>0</v>
      </c>
      <c r="H190" s="86">
        <v>0.23</v>
      </c>
      <c r="I190" s="107">
        <f t="shared" si="37"/>
        <v>0</v>
      </c>
    </row>
    <row r="191" spans="1:9">
      <c r="A191" s="164"/>
      <c r="B191" s="166"/>
      <c r="C191" s="119" t="s">
        <v>68</v>
      </c>
      <c r="D191" s="47">
        <v>1</v>
      </c>
      <c r="E191" s="23">
        <v>2</v>
      </c>
      <c r="F191" s="24">
        <v>0</v>
      </c>
      <c r="G191" s="39">
        <f t="shared" si="38"/>
        <v>0</v>
      </c>
      <c r="H191" s="86">
        <v>0.23</v>
      </c>
      <c r="I191" s="107">
        <f t="shared" si="37"/>
        <v>0</v>
      </c>
    </row>
    <row r="192" spans="1:9">
      <c r="A192" s="164"/>
      <c r="B192" s="166"/>
      <c r="C192" s="119" t="s">
        <v>67</v>
      </c>
      <c r="D192" s="23">
        <v>1</v>
      </c>
      <c r="E192" s="23">
        <v>2</v>
      </c>
      <c r="F192" s="24">
        <v>0</v>
      </c>
      <c r="G192" s="39">
        <f t="shared" si="38"/>
        <v>0</v>
      </c>
      <c r="H192" s="86">
        <v>0.23</v>
      </c>
      <c r="I192" s="107">
        <f t="shared" si="37"/>
        <v>0</v>
      </c>
    </row>
    <row r="193" spans="1:9">
      <c r="A193" s="164"/>
      <c r="B193" s="166"/>
      <c r="C193" s="119" t="s">
        <v>67</v>
      </c>
      <c r="D193" s="27">
        <v>1</v>
      </c>
      <c r="E193" s="23">
        <v>2</v>
      </c>
      <c r="F193" s="24">
        <v>0</v>
      </c>
      <c r="G193" s="39">
        <f t="shared" si="38"/>
        <v>0</v>
      </c>
      <c r="H193" s="86">
        <v>0.23</v>
      </c>
      <c r="I193" s="107">
        <f t="shared" si="37"/>
        <v>0</v>
      </c>
    </row>
    <row r="194" spans="1:9">
      <c r="A194" s="164"/>
      <c r="B194" s="166"/>
      <c r="C194" s="119" t="s">
        <v>67</v>
      </c>
      <c r="D194" s="27">
        <v>1</v>
      </c>
      <c r="E194" s="23">
        <v>2</v>
      </c>
      <c r="F194" s="24">
        <v>0</v>
      </c>
      <c r="G194" s="39">
        <f t="shared" si="38"/>
        <v>0</v>
      </c>
      <c r="H194" s="86">
        <v>0.23</v>
      </c>
      <c r="I194" s="107">
        <f t="shared" si="37"/>
        <v>0</v>
      </c>
    </row>
    <row r="195" spans="1:9" ht="15.75" thickBot="1">
      <c r="A195" s="167"/>
      <c r="B195" s="168"/>
      <c r="C195" s="112" t="s">
        <v>69</v>
      </c>
      <c r="D195" s="28">
        <v>1</v>
      </c>
      <c r="E195" s="29">
        <v>2</v>
      </c>
      <c r="F195" s="31">
        <v>0</v>
      </c>
      <c r="G195" s="30">
        <f t="shared" si="38"/>
        <v>0</v>
      </c>
      <c r="H195" s="109">
        <v>0.23</v>
      </c>
      <c r="I195" s="110">
        <f t="shared" si="37"/>
        <v>0</v>
      </c>
    </row>
    <row r="196" spans="1:9" ht="15.75" thickBot="1">
      <c r="A196" s="170" t="s">
        <v>75</v>
      </c>
      <c r="B196" s="171"/>
      <c r="C196" s="171"/>
      <c r="D196" s="171"/>
      <c r="E196" s="171"/>
      <c r="F196" s="172"/>
      <c r="G196" s="63">
        <f>G185+G186+G187+G188+G189+G190+G191+G192+G193+G194+G195</f>
        <v>0</v>
      </c>
      <c r="H196" s="83"/>
      <c r="I196" s="83">
        <f>G196*1.23</f>
        <v>0</v>
      </c>
    </row>
    <row r="197" spans="1:9" ht="15.75" thickBot="1">
      <c r="A197" s="57"/>
      <c r="B197" s="33"/>
      <c r="C197" s="58"/>
      <c r="D197" s="32"/>
      <c r="E197" s="32"/>
      <c r="F197" s="32"/>
      <c r="G197" s="35"/>
    </row>
    <row r="198" spans="1:9" s="7" customFormat="1" ht="57" customHeight="1" thickBot="1">
      <c r="A198" s="61">
        <v>25</v>
      </c>
      <c r="B198" s="131" t="s">
        <v>118</v>
      </c>
      <c r="C198" s="132" t="s">
        <v>73</v>
      </c>
      <c r="D198" s="62">
        <v>4</v>
      </c>
      <c r="E198" s="62">
        <v>2</v>
      </c>
      <c r="F198" s="79">
        <v>0</v>
      </c>
      <c r="G198" s="79">
        <f t="shared" ref="G198" si="39">E198*F198</f>
        <v>0</v>
      </c>
      <c r="H198" s="115">
        <v>0.23</v>
      </c>
      <c r="I198" s="116">
        <f t="shared" ref="I198" si="40">G198*1.23</f>
        <v>0</v>
      </c>
    </row>
    <row r="199" spans="1:9" ht="15.75" thickBot="1">
      <c r="A199" s="169" t="s">
        <v>75</v>
      </c>
      <c r="B199" s="161"/>
      <c r="C199" s="161"/>
      <c r="D199" s="161"/>
      <c r="E199" s="161"/>
      <c r="F199" s="162"/>
      <c r="G199" s="64">
        <f>G198</f>
        <v>0</v>
      </c>
      <c r="H199" s="100"/>
      <c r="I199" s="100">
        <f>G199*1.23</f>
        <v>0</v>
      </c>
    </row>
    <row r="200" spans="1:9" ht="15.75" thickBot="1">
      <c r="A200" s="57"/>
      <c r="B200" s="33"/>
      <c r="C200" s="57"/>
      <c r="D200" s="57"/>
      <c r="E200" s="57"/>
      <c r="F200" s="57"/>
      <c r="G200" s="57"/>
    </row>
    <row r="201" spans="1:9" ht="15" customHeight="1">
      <c r="A201" s="163">
        <v>26</v>
      </c>
      <c r="B201" s="165" t="s">
        <v>119</v>
      </c>
      <c r="C201" s="111" t="s">
        <v>120</v>
      </c>
      <c r="D201" s="20">
        <v>1</v>
      </c>
      <c r="E201" s="21">
        <v>2</v>
      </c>
      <c r="F201" s="36">
        <v>0</v>
      </c>
      <c r="G201" s="22">
        <f>E201*F201</f>
        <v>0</v>
      </c>
      <c r="H201" s="104">
        <v>0.23</v>
      </c>
      <c r="I201" s="105">
        <f t="shared" ref="I201:I202" si="41">G201*1.23</f>
        <v>0</v>
      </c>
    </row>
    <row r="202" spans="1:9" ht="15.75" thickBot="1">
      <c r="A202" s="164"/>
      <c r="B202" s="166"/>
      <c r="C202" s="112" t="s">
        <v>121</v>
      </c>
      <c r="D202" s="28">
        <v>3</v>
      </c>
      <c r="E202" s="28">
        <v>2</v>
      </c>
      <c r="F202" s="30">
        <v>0</v>
      </c>
      <c r="G202" s="30">
        <f>E202*F202</f>
        <v>0</v>
      </c>
      <c r="H202" s="109">
        <v>0.23</v>
      </c>
      <c r="I202" s="110">
        <f t="shared" si="41"/>
        <v>0</v>
      </c>
    </row>
    <row r="203" spans="1:9" ht="15.75" thickBot="1">
      <c r="A203" s="158" t="s">
        <v>75</v>
      </c>
      <c r="B203" s="159"/>
      <c r="C203" s="159"/>
      <c r="D203" s="159"/>
      <c r="E203" s="159"/>
      <c r="F203" s="160"/>
      <c r="G203" s="63">
        <f>G201+G202</f>
        <v>0</v>
      </c>
      <c r="H203" s="83"/>
      <c r="I203" s="83">
        <f>G203*1.23</f>
        <v>0</v>
      </c>
    </row>
    <row r="204" spans="1:9" ht="15.75" thickBot="1">
      <c r="A204" s="57"/>
      <c r="B204" s="33"/>
      <c r="C204" s="57"/>
      <c r="D204" s="57"/>
      <c r="E204" s="57"/>
      <c r="F204" s="57"/>
      <c r="G204" s="57"/>
    </row>
    <row r="205" spans="1:9" ht="23.25" customHeight="1">
      <c r="A205" s="163">
        <v>27</v>
      </c>
      <c r="B205" s="165" t="s">
        <v>122</v>
      </c>
      <c r="C205" s="111" t="s">
        <v>123</v>
      </c>
      <c r="D205" s="20">
        <v>1</v>
      </c>
      <c r="E205" s="21">
        <v>2</v>
      </c>
      <c r="F205" s="22">
        <v>0</v>
      </c>
      <c r="G205" s="22">
        <f>E205*F205</f>
        <v>0</v>
      </c>
      <c r="H205" s="104">
        <v>0.23</v>
      </c>
      <c r="I205" s="105">
        <f t="shared" ref="I205:I209" si="42">G205*1.23</f>
        <v>0</v>
      </c>
    </row>
    <row r="206" spans="1:9" ht="15" customHeight="1">
      <c r="A206" s="164"/>
      <c r="B206" s="166"/>
      <c r="C206" s="119" t="s">
        <v>124</v>
      </c>
      <c r="D206" s="47">
        <v>1</v>
      </c>
      <c r="E206" s="41">
        <v>2</v>
      </c>
      <c r="F206" s="24">
        <v>0</v>
      </c>
      <c r="G206" s="24">
        <f>E206*F206</f>
        <v>0</v>
      </c>
      <c r="H206" s="86">
        <v>0.23</v>
      </c>
      <c r="I206" s="107">
        <f t="shared" si="42"/>
        <v>0</v>
      </c>
    </row>
    <row r="207" spans="1:9" ht="15" customHeight="1">
      <c r="A207" s="164"/>
      <c r="B207" s="166"/>
      <c r="C207" s="119" t="s">
        <v>125</v>
      </c>
      <c r="D207" s="47">
        <v>1</v>
      </c>
      <c r="E207" s="41">
        <v>2</v>
      </c>
      <c r="F207" s="24">
        <v>0</v>
      </c>
      <c r="G207" s="24">
        <f>E207*F207</f>
        <v>0</v>
      </c>
      <c r="H207" s="86">
        <v>0.23</v>
      </c>
      <c r="I207" s="107">
        <f t="shared" si="42"/>
        <v>0</v>
      </c>
    </row>
    <row r="208" spans="1:9" ht="15" customHeight="1">
      <c r="A208" s="164"/>
      <c r="B208" s="166"/>
      <c r="C208" s="119" t="s">
        <v>126</v>
      </c>
      <c r="D208" s="47">
        <v>5</v>
      </c>
      <c r="E208" s="41">
        <v>2</v>
      </c>
      <c r="F208" s="24">
        <v>0</v>
      </c>
      <c r="G208" s="24">
        <f>E208*F208</f>
        <v>0</v>
      </c>
      <c r="H208" s="86">
        <v>0.23</v>
      </c>
      <c r="I208" s="107">
        <f t="shared" si="42"/>
        <v>0</v>
      </c>
    </row>
    <row r="209" spans="1:9" ht="15.75" thickBot="1">
      <c r="A209" s="164"/>
      <c r="B209" s="166"/>
      <c r="C209" s="112" t="s">
        <v>127</v>
      </c>
      <c r="D209" s="28">
        <v>5</v>
      </c>
      <c r="E209" s="28">
        <v>2</v>
      </c>
      <c r="F209" s="31">
        <v>0</v>
      </c>
      <c r="G209" s="31">
        <f>E209*F209</f>
        <v>0</v>
      </c>
      <c r="H209" s="109">
        <v>0.23</v>
      </c>
      <c r="I209" s="110">
        <f t="shared" si="42"/>
        <v>0</v>
      </c>
    </row>
    <row r="210" spans="1:9" ht="15.75" thickBot="1">
      <c r="A210" s="158" t="s">
        <v>75</v>
      </c>
      <c r="B210" s="159"/>
      <c r="C210" s="159"/>
      <c r="D210" s="159"/>
      <c r="E210" s="159"/>
      <c r="F210" s="160"/>
      <c r="G210" s="63">
        <f>G208+G209+G207+G206+G205</f>
        <v>0</v>
      </c>
      <c r="H210" s="83"/>
      <c r="I210" s="83">
        <f>G210*1.23</f>
        <v>0</v>
      </c>
    </row>
    <row r="211" spans="1:9" s="12" customFormat="1" ht="15.75" thickBot="1">
      <c r="A211" s="68"/>
      <c r="B211" s="91"/>
      <c r="C211" s="68"/>
      <c r="D211" s="68"/>
      <c r="E211" s="68"/>
      <c r="F211" s="68"/>
      <c r="G211" s="69"/>
      <c r="H211" s="102"/>
      <c r="I211" s="85"/>
    </row>
    <row r="212" spans="1:9" s="12" customFormat="1" ht="30">
      <c r="A212" s="163">
        <v>28</v>
      </c>
      <c r="B212" s="165" t="s">
        <v>131</v>
      </c>
      <c r="C212" s="133" t="s">
        <v>237</v>
      </c>
      <c r="D212" s="76">
        <v>1</v>
      </c>
      <c r="E212" s="20">
        <v>2</v>
      </c>
      <c r="F212" s="22">
        <v>0</v>
      </c>
      <c r="G212" s="22">
        <f>E212*F212</f>
        <v>0</v>
      </c>
      <c r="H212" s="104">
        <v>0.23</v>
      </c>
      <c r="I212" s="105">
        <f t="shared" ref="I212:I235" si="43">G212*1.23</f>
        <v>0</v>
      </c>
    </row>
    <row r="213" spans="1:9" s="12" customFormat="1" ht="30">
      <c r="A213" s="164"/>
      <c r="B213" s="166"/>
      <c r="C213" s="134" t="s">
        <v>238</v>
      </c>
      <c r="D213" s="71">
        <v>1</v>
      </c>
      <c r="E213" s="23">
        <v>2</v>
      </c>
      <c r="F213" s="24">
        <v>0</v>
      </c>
      <c r="G213" s="24">
        <f>E213*F213</f>
        <v>0</v>
      </c>
      <c r="H213" s="86">
        <v>0.23</v>
      </c>
      <c r="I213" s="107">
        <f t="shared" si="43"/>
        <v>0</v>
      </c>
    </row>
    <row r="214" spans="1:9" s="12" customFormat="1" ht="30">
      <c r="A214" s="164"/>
      <c r="B214" s="166"/>
      <c r="C214" s="134" t="s">
        <v>239</v>
      </c>
      <c r="D214" s="72">
        <v>1</v>
      </c>
      <c r="E214" s="23">
        <v>2</v>
      </c>
      <c r="F214" s="24">
        <v>0</v>
      </c>
      <c r="G214" s="24">
        <f>E214*F214</f>
        <v>0</v>
      </c>
      <c r="H214" s="86">
        <v>0.23</v>
      </c>
      <c r="I214" s="107">
        <f t="shared" si="43"/>
        <v>0</v>
      </c>
    </row>
    <row r="215" spans="1:9" s="12" customFormat="1" ht="30">
      <c r="A215" s="164"/>
      <c r="B215" s="166"/>
      <c r="C215" s="134" t="s">
        <v>240</v>
      </c>
      <c r="D215" s="72">
        <v>1</v>
      </c>
      <c r="E215" s="23">
        <v>2</v>
      </c>
      <c r="F215" s="24">
        <v>0</v>
      </c>
      <c r="G215" s="24">
        <f>E215*F215</f>
        <v>0</v>
      </c>
      <c r="H215" s="86">
        <v>0.23</v>
      </c>
      <c r="I215" s="107">
        <f t="shared" si="43"/>
        <v>0</v>
      </c>
    </row>
    <row r="216" spans="1:9" s="12" customFormat="1">
      <c r="A216" s="164"/>
      <c r="B216" s="166"/>
      <c r="C216" s="134" t="s">
        <v>132</v>
      </c>
      <c r="D216" s="72">
        <v>3</v>
      </c>
      <c r="E216" s="23">
        <v>2</v>
      </c>
      <c r="F216" s="24">
        <v>0</v>
      </c>
      <c r="G216" s="24">
        <f>E216*F216</f>
        <v>0</v>
      </c>
      <c r="H216" s="86">
        <v>0.23</v>
      </c>
      <c r="I216" s="107">
        <f t="shared" si="43"/>
        <v>0</v>
      </c>
    </row>
    <row r="217" spans="1:9" s="12" customFormat="1">
      <c r="A217" s="164"/>
      <c r="B217" s="166"/>
      <c r="C217" s="134" t="s">
        <v>133</v>
      </c>
      <c r="D217" s="72">
        <v>1</v>
      </c>
      <c r="E217" s="23">
        <v>2</v>
      </c>
      <c r="F217" s="24">
        <v>0</v>
      </c>
      <c r="G217" s="24">
        <f t="shared" ref="G217:G234" si="44">E217*F217</f>
        <v>0</v>
      </c>
      <c r="H217" s="86">
        <v>0.23</v>
      </c>
      <c r="I217" s="107">
        <f t="shared" si="43"/>
        <v>0</v>
      </c>
    </row>
    <row r="218" spans="1:9" s="12" customFormat="1">
      <c r="A218" s="164"/>
      <c r="B218" s="166"/>
      <c r="C218" s="134" t="s">
        <v>134</v>
      </c>
      <c r="D218" s="72">
        <v>1</v>
      </c>
      <c r="E218" s="23">
        <v>2</v>
      </c>
      <c r="F218" s="24">
        <v>0</v>
      </c>
      <c r="G218" s="24">
        <f t="shared" si="44"/>
        <v>0</v>
      </c>
      <c r="H218" s="86">
        <v>0.23</v>
      </c>
      <c r="I218" s="107">
        <f t="shared" si="43"/>
        <v>0</v>
      </c>
    </row>
    <row r="219" spans="1:9" s="12" customFormat="1">
      <c r="A219" s="164"/>
      <c r="B219" s="166"/>
      <c r="C219" s="134" t="s">
        <v>135</v>
      </c>
      <c r="D219" s="72">
        <v>1</v>
      </c>
      <c r="E219" s="23">
        <v>2</v>
      </c>
      <c r="F219" s="24">
        <v>0</v>
      </c>
      <c r="G219" s="24">
        <f t="shared" si="44"/>
        <v>0</v>
      </c>
      <c r="H219" s="86">
        <v>0.23</v>
      </c>
      <c r="I219" s="107">
        <f t="shared" si="43"/>
        <v>0</v>
      </c>
    </row>
    <row r="220" spans="1:9" s="12" customFormat="1">
      <c r="A220" s="164"/>
      <c r="B220" s="166"/>
      <c r="C220" s="134" t="s">
        <v>136</v>
      </c>
      <c r="D220" s="72">
        <v>1</v>
      </c>
      <c r="E220" s="23">
        <v>2</v>
      </c>
      <c r="F220" s="24">
        <v>0</v>
      </c>
      <c r="G220" s="24">
        <f t="shared" si="44"/>
        <v>0</v>
      </c>
      <c r="H220" s="86">
        <v>0.23</v>
      </c>
      <c r="I220" s="107">
        <f t="shared" si="43"/>
        <v>0</v>
      </c>
    </row>
    <row r="221" spans="1:9" s="12" customFormat="1">
      <c r="A221" s="164"/>
      <c r="B221" s="166"/>
      <c r="C221" s="134" t="s">
        <v>137</v>
      </c>
      <c r="D221" s="72">
        <v>1</v>
      </c>
      <c r="E221" s="23">
        <v>2</v>
      </c>
      <c r="F221" s="24">
        <v>0</v>
      </c>
      <c r="G221" s="24">
        <f t="shared" si="44"/>
        <v>0</v>
      </c>
      <c r="H221" s="86">
        <v>0.23</v>
      </c>
      <c r="I221" s="107">
        <f t="shared" si="43"/>
        <v>0</v>
      </c>
    </row>
    <row r="222" spans="1:9" s="12" customFormat="1">
      <c r="A222" s="164"/>
      <c r="B222" s="166"/>
      <c r="C222" s="134" t="s">
        <v>138</v>
      </c>
      <c r="D222" s="72">
        <v>1</v>
      </c>
      <c r="E222" s="23">
        <v>2</v>
      </c>
      <c r="F222" s="24">
        <v>0</v>
      </c>
      <c r="G222" s="24">
        <f t="shared" si="44"/>
        <v>0</v>
      </c>
      <c r="H222" s="86">
        <v>0.23</v>
      </c>
      <c r="I222" s="107">
        <f t="shared" si="43"/>
        <v>0</v>
      </c>
    </row>
    <row r="223" spans="1:9" s="12" customFormat="1">
      <c r="A223" s="164"/>
      <c r="B223" s="166"/>
      <c r="C223" s="134" t="s">
        <v>139</v>
      </c>
      <c r="D223" s="72">
        <v>1</v>
      </c>
      <c r="E223" s="23">
        <v>2</v>
      </c>
      <c r="F223" s="24">
        <v>0</v>
      </c>
      <c r="G223" s="24">
        <f t="shared" si="44"/>
        <v>0</v>
      </c>
      <c r="H223" s="86">
        <v>0.23</v>
      </c>
      <c r="I223" s="107">
        <f t="shared" si="43"/>
        <v>0</v>
      </c>
    </row>
    <row r="224" spans="1:9" s="12" customFormat="1">
      <c r="A224" s="164"/>
      <c r="B224" s="166"/>
      <c r="C224" s="134" t="s">
        <v>140</v>
      </c>
      <c r="D224" s="72">
        <v>1</v>
      </c>
      <c r="E224" s="23">
        <v>2</v>
      </c>
      <c r="F224" s="24">
        <v>0</v>
      </c>
      <c r="G224" s="24">
        <f t="shared" si="44"/>
        <v>0</v>
      </c>
      <c r="H224" s="86">
        <v>0.23</v>
      </c>
      <c r="I224" s="107">
        <f t="shared" si="43"/>
        <v>0</v>
      </c>
    </row>
    <row r="225" spans="1:9" s="12" customFormat="1">
      <c r="A225" s="164"/>
      <c r="B225" s="166"/>
      <c r="C225" s="134" t="s">
        <v>141</v>
      </c>
      <c r="D225" s="72">
        <v>1</v>
      </c>
      <c r="E225" s="23">
        <v>2</v>
      </c>
      <c r="F225" s="24">
        <v>0</v>
      </c>
      <c r="G225" s="24">
        <f t="shared" si="44"/>
        <v>0</v>
      </c>
      <c r="H225" s="86">
        <v>0.23</v>
      </c>
      <c r="I225" s="107">
        <f t="shared" si="43"/>
        <v>0</v>
      </c>
    </row>
    <row r="226" spans="1:9" s="12" customFormat="1">
      <c r="A226" s="164"/>
      <c r="B226" s="166"/>
      <c r="C226" s="134" t="s">
        <v>142</v>
      </c>
      <c r="D226" s="72">
        <v>1</v>
      </c>
      <c r="E226" s="23">
        <v>2</v>
      </c>
      <c r="F226" s="24">
        <v>0</v>
      </c>
      <c r="G226" s="24">
        <f t="shared" si="44"/>
        <v>0</v>
      </c>
      <c r="H226" s="86">
        <v>0.23</v>
      </c>
      <c r="I226" s="107">
        <f t="shared" si="43"/>
        <v>0</v>
      </c>
    </row>
    <row r="227" spans="1:9" s="12" customFormat="1">
      <c r="A227" s="164"/>
      <c r="B227" s="166"/>
      <c r="C227" s="134" t="s">
        <v>142</v>
      </c>
      <c r="D227" s="72">
        <v>1</v>
      </c>
      <c r="E227" s="23">
        <v>2</v>
      </c>
      <c r="F227" s="24">
        <v>0</v>
      </c>
      <c r="G227" s="24">
        <f t="shared" si="44"/>
        <v>0</v>
      </c>
      <c r="H227" s="86">
        <v>0.23</v>
      </c>
      <c r="I227" s="107">
        <f t="shared" si="43"/>
        <v>0</v>
      </c>
    </row>
    <row r="228" spans="1:9" s="12" customFormat="1">
      <c r="A228" s="164"/>
      <c r="B228" s="166"/>
      <c r="C228" s="134" t="s">
        <v>143</v>
      </c>
      <c r="D228" s="72">
        <v>1</v>
      </c>
      <c r="E228" s="23">
        <v>2</v>
      </c>
      <c r="F228" s="24">
        <v>0</v>
      </c>
      <c r="G228" s="24">
        <f t="shared" si="44"/>
        <v>0</v>
      </c>
      <c r="H228" s="86">
        <v>0.23</v>
      </c>
      <c r="I228" s="107">
        <f t="shared" si="43"/>
        <v>0</v>
      </c>
    </row>
    <row r="229" spans="1:9" s="12" customFormat="1">
      <c r="A229" s="164"/>
      <c r="B229" s="166"/>
      <c r="C229" s="134" t="s">
        <v>144</v>
      </c>
      <c r="D229" s="71">
        <v>1</v>
      </c>
      <c r="E229" s="23">
        <v>2</v>
      </c>
      <c r="F229" s="24">
        <v>0</v>
      </c>
      <c r="G229" s="24">
        <f t="shared" si="44"/>
        <v>0</v>
      </c>
      <c r="H229" s="86">
        <v>0.23</v>
      </c>
      <c r="I229" s="107">
        <f t="shared" si="43"/>
        <v>0</v>
      </c>
    </row>
    <row r="230" spans="1:9" s="12" customFormat="1">
      <c r="A230" s="164"/>
      <c r="B230" s="166"/>
      <c r="C230" s="134" t="s">
        <v>145</v>
      </c>
      <c r="D230" s="71">
        <v>1</v>
      </c>
      <c r="E230" s="23">
        <v>2</v>
      </c>
      <c r="F230" s="24">
        <v>0</v>
      </c>
      <c r="G230" s="24">
        <f t="shared" si="44"/>
        <v>0</v>
      </c>
      <c r="H230" s="86">
        <v>0.23</v>
      </c>
      <c r="I230" s="107">
        <f t="shared" si="43"/>
        <v>0</v>
      </c>
    </row>
    <row r="231" spans="1:9" s="12" customFormat="1">
      <c r="A231" s="164"/>
      <c r="B231" s="166"/>
      <c r="C231" s="134" t="s">
        <v>146</v>
      </c>
      <c r="D231" s="71">
        <v>1</v>
      </c>
      <c r="E231" s="23">
        <v>2</v>
      </c>
      <c r="F231" s="24">
        <v>0</v>
      </c>
      <c r="G231" s="24">
        <f t="shared" si="44"/>
        <v>0</v>
      </c>
      <c r="H231" s="86">
        <v>0.23</v>
      </c>
      <c r="I231" s="107">
        <f t="shared" si="43"/>
        <v>0</v>
      </c>
    </row>
    <row r="232" spans="1:9" s="12" customFormat="1">
      <c r="A232" s="164"/>
      <c r="B232" s="166"/>
      <c r="C232" s="134" t="s">
        <v>147</v>
      </c>
      <c r="D232" s="71">
        <v>1</v>
      </c>
      <c r="E232" s="23">
        <v>2</v>
      </c>
      <c r="F232" s="24">
        <v>0</v>
      </c>
      <c r="G232" s="24">
        <f t="shared" si="44"/>
        <v>0</v>
      </c>
      <c r="H232" s="86">
        <v>0.23</v>
      </c>
      <c r="I232" s="107">
        <f t="shared" si="43"/>
        <v>0</v>
      </c>
    </row>
    <row r="233" spans="1:9" s="12" customFormat="1">
      <c r="A233" s="164"/>
      <c r="B233" s="166"/>
      <c r="C233" s="134" t="s">
        <v>148</v>
      </c>
      <c r="D233" s="71">
        <v>1</v>
      </c>
      <c r="E233" s="23">
        <v>2</v>
      </c>
      <c r="F233" s="24">
        <v>0</v>
      </c>
      <c r="G233" s="24">
        <f t="shared" si="44"/>
        <v>0</v>
      </c>
      <c r="H233" s="86">
        <v>0.23</v>
      </c>
      <c r="I233" s="107">
        <f t="shared" si="43"/>
        <v>0</v>
      </c>
    </row>
    <row r="234" spans="1:9" s="12" customFormat="1">
      <c r="A234" s="164"/>
      <c r="B234" s="166"/>
      <c r="C234" s="134" t="s">
        <v>147</v>
      </c>
      <c r="D234" s="71">
        <v>1</v>
      </c>
      <c r="E234" s="23">
        <v>2</v>
      </c>
      <c r="F234" s="24">
        <v>0</v>
      </c>
      <c r="G234" s="24">
        <f t="shared" si="44"/>
        <v>0</v>
      </c>
      <c r="H234" s="86">
        <v>0.23</v>
      </c>
      <c r="I234" s="107">
        <f t="shared" si="43"/>
        <v>0</v>
      </c>
    </row>
    <row r="235" spans="1:9" s="12" customFormat="1" ht="15.75" thickBot="1">
      <c r="A235" s="164"/>
      <c r="B235" s="166"/>
      <c r="C235" s="135" t="s">
        <v>149</v>
      </c>
      <c r="D235" s="78">
        <v>1</v>
      </c>
      <c r="E235" s="28">
        <v>2</v>
      </c>
      <c r="F235" s="31">
        <v>0</v>
      </c>
      <c r="G235" s="31">
        <f>E216*F235</f>
        <v>0</v>
      </c>
      <c r="H235" s="109">
        <v>0.23</v>
      </c>
      <c r="I235" s="110">
        <f t="shared" si="43"/>
        <v>0</v>
      </c>
    </row>
    <row r="236" spans="1:9" s="12" customFormat="1" ht="15.75" thickBot="1">
      <c r="A236" s="158" t="s">
        <v>75</v>
      </c>
      <c r="B236" s="159"/>
      <c r="C236" s="161"/>
      <c r="D236" s="161"/>
      <c r="E236" s="161"/>
      <c r="F236" s="162"/>
      <c r="G236" s="64">
        <f>SUM(G212:G235)</f>
        <v>0</v>
      </c>
      <c r="H236" s="100"/>
      <c r="I236" s="100">
        <f>G236*1.23</f>
        <v>0</v>
      </c>
    </row>
    <row r="237" spans="1:9" s="12" customFormat="1" ht="15.75" thickBot="1">
      <c r="A237" s="68"/>
      <c r="B237" s="91"/>
      <c r="C237" s="68"/>
      <c r="D237" s="68"/>
      <c r="E237" s="68"/>
      <c r="F237" s="68"/>
      <c r="G237" s="69"/>
      <c r="H237" s="102"/>
      <c r="I237" s="85"/>
    </row>
    <row r="238" spans="1:9" s="12" customFormat="1" ht="30.75" customHeight="1">
      <c r="A238" s="163">
        <v>29</v>
      </c>
      <c r="B238" s="165" t="s">
        <v>153</v>
      </c>
      <c r="C238" s="136" t="s">
        <v>150</v>
      </c>
      <c r="D238" s="77">
        <v>1</v>
      </c>
      <c r="E238" s="20">
        <v>2</v>
      </c>
      <c r="F238" s="22">
        <v>0</v>
      </c>
      <c r="G238" s="22">
        <f>E238*F238</f>
        <v>0</v>
      </c>
      <c r="H238" s="104">
        <v>0.23</v>
      </c>
      <c r="I238" s="105">
        <f t="shared" ref="I238:I240" si="45">G238*1.23</f>
        <v>0</v>
      </c>
    </row>
    <row r="239" spans="1:9" s="12" customFormat="1">
      <c r="A239" s="164"/>
      <c r="B239" s="166"/>
      <c r="C239" s="134" t="s">
        <v>151</v>
      </c>
      <c r="D239" s="72">
        <v>1</v>
      </c>
      <c r="E239" s="23">
        <v>2</v>
      </c>
      <c r="F239" s="24">
        <v>0</v>
      </c>
      <c r="G239" s="24">
        <f>E239*F239</f>
        <v>0</v>
      </c>
      <c r="H239" s="86">
        <v>0.23</v>
      </c>
      <c r="I239" s="107">
        <f t="shared" si="45"/>
        <v>0</v>
      </c>
    </row>
    <row r="240" spans="1:9" s="12" customFormat="1" ht="15.75" thickBot="1">
      <c r="A240" s="164"/>
      <c r="B240" s="166"/>
      <c r="C240" s="135" t="s">
        <v>152</v>
      </c>
      <c r="D240" s="137">
        <v>1</v>
      </c>
      <c r="E240" s="29">
        <v>2</v>
      </c>
      <c r="F240" s="31">
        <v>0</v>
      </c>
      <c r="G240" s="31">
        <f>E240*F240</f>
        <v>0</v>
      </c>
      <c r="H240" s="109">
        <v>0.23</v>
      </c>
      <c r="I240" s="110">
        <f t="shared" si="45"/>
        <v>0</v>
      </c>
    </row>
    <row r="241" spans="1:9" s="12" customFormat="1" ht="15.75" thickBot="1">
      <c r="A241" s="158" t="s">
        <v>75</v>
      </c>
      <c r="B241" s="159"/>
      <c r="C241" s="159"/>
      <c r="D241" s="159"/>
      <c r="E241" s="159"/>
      <c r="F241" s="160"/>
      <c r="G241" s="63">
        <f>G238+G239+G240</f>
        <v>0</v>
      </c>
      <c r="H241" s="83"/>
      <c r="I241" s="83">
        <f>G241*1.23</f>
        <v>0</v>
      </c>
    </row>
    <row r="242" spans="1:9" s="12" customFormat="1" ht="15.75" thickBot="1">
      <c r="A242" s="68"/>
      <c r="B242" s="91"/>
      <c r="C242" s="68"/>
      <c r="D242" s="68"/>
      <c r="E242" s="68"/>
      <c r="F242" s="68"/>
      <c r="G242" s="69"/>
      <c r="H242" s="102"/>
      <c r="I242" s="85"/>
    </row>
    <row r="243" spans="1:9" s="12" customFormat="1" ht="30.75" customHeight="1">
      <c r="A243" s="163">
        <v>30</v>
      </c>
      <c r="B243" s="165" t="s">
        <v>154</v>
      </c>
      <c r="C243" s="133" t="s">
        <v>155</v>
      </c>
      <c r="D243" s="77">
        <v>1</v>
      </c>
      <c r="E243" s="77">
        <v>2</v>
      </c>
      <c r="F243" s="36">
        <v>0</v>
      </c>
      <c r="G243" s="36">
        <f>E243*F243</f>
        <v>0</v>
      </c>
      <c r="H243" s="104">
        <v>0.23</v>
      </c>
      <c r="I243" s="105">
        <f t="shared" ref="I243:I244" si="46">G243*1.23</f>
        <v>0</v>
      </c>
    </row>
    <row r="244" spans="1:9" s="12" customFormat="1" ht="15.75" thickBot="1">
      <c r="A244" s="164"/>
      <c r="B244" s="166"/>
      <c r="C244" s="135" t="s">
        <v>156</v>
      </c>
      <c r="D244" s="137">
        <v>1</v>
      </c>
      <c r="E244" s="137">
        <v>2</v>
      </c>
      <c r="F244" s="30">
        <v>0</v>
      </c>
      <c r="G244" s="30">
        <f>E244*F244</f>
        <v>0</v>
      </c>
      <c r="H244" s="109">
        <v>0.23</v>
      </c>
      <c r="I244" s="110">
        <f t="shared" si="46"/>
        <v>0</v>
      </c>
    </row>
    <row r="245" spans="1:9" s="12" customFormat="1" ht="15.75" thickBot="1">
      <c r="A245" s="158" t="s">
        <v>75</v>
      </c>
      <c r="B245" s="159"/>
      <c r="C245" s="161"/>
      <c r="D245" s="161"/>
      <c r="E245" s="161"/>
      <c r="F245" s="162"/>
      <c r="G245" s="64">
        <f>G243+G244</f>
        <v>0</v>
      </c>
      <c r="H245" s="100"/>
      <c r="I245" s="100">
        <f>G245*1.23</f>
        <v>0</v>
      </c>
    </row>
    <row r="246" spans="1:9" s="12" customFormat="1" ht="15.75" thickBot="1">
      <c r="A246" s="68"/>
      <c r="B246" s="91"/>
      <c r="C246" s="68"/>
      <c r="D246" s="68"/>
      <c r="E246" s="68"/>
      <c r="F246" s="68"/>
      <c r="G246" s="69"/>
      <c r="H246" s="102"/>
      <c r="I246" s="85"/>
    </row>
    <row r="247" spans="1:9" s="12" customFormat="1" ht="30.75" customHeight="1">
      <c r="A247" s="163">
        <v>31</v>
      </c>
      <c r="B247" s="165" t="s">
        <v>158</v>
      </c>
      <c r="C247" s="133" t="s">
        <v>159</v>
      </c>
      <c r="D247" s="77">
        <v>1</v>
      </c>
      <c r="E247" s="77">
        <v>2</v>
      </c>
      <c r="F247" s="22">
        <v>0</v>
      </c>
      <c r="G247" s="22">
        <f>E247*F247</f>
        <v>0</v>
      </c>
      <c r="H247" s="104">
        <v>0.23</v>
      </c>
      <c r="I247" s="105">
        <f t="shared" ref="I247:I291" si="47">G247*1.23</f>
        <v>0</v>
      </c>
    </row>
    <row r="248" spans="1:9" s="12" customFormat="1" ht="30">
      <c r="A248" s="164"/>
      <c r="B248" s="166"/>
      <c r="C248" s="134" t="s">
        <v>159</v>
      </c>
      <c r="D248" s="72">
        <v>1</v>
      </c>
      <c r="E248" s="72">
        <v>2</v>
      </c>
      <c r="F248" s="24">
        <v>0</v>
      </c>
      <c r="G248" s="24">
        <f>E248*F248</f>
        <v>0</v>
      </c>
      <c r="H248" s="86">
        <v>0.23</v>
      </c>
      <c r="I248" s="107">
        <f t="shared" si="47"/>
        <v>0</v>
      </c>
    </row>
    <row r="249" spans="1:9" s="12" customFormat="1" ht="30">
      <c r="A249" s="164"/>
      <c r="B249" s="166"/>
      <c r="C249" s="134" t="s">
        <v>159</v>
      </c>
      <c r="D249" s="72">
        <v>1</v>
      </c>
      <c r="E249" s="72">
        <v>2</v>
      </c>
      <c r="F249" s="24">
        <v>0</v>
      </c>
      <c r="G249" s="24">
        <f t="shared" ref="G249:G256" si="48">E249*F249</f>
        <v>0</v>
      </c>
      <c r="H249" s="86">
        <v>0.23</v>
      </c>
      <c r="I249" s="107">
        <f t="shared" si="47"/>
        <v>0</v>
      </c>
    </row>
    <row r="250" spans="1:9" s="12" customFormat="1" ht="30">
      <c r="A250" s="164"/>
      <c r="B250" s="166"/>
      <c r="C250" s="134" t="s">
        <v>159</v>
      </c>
      <c r="D250" s="72">
        <v>1</v>
      </c>
      <c r="E250" s="72">
        <v>2</v>
      </c>
      <c r="F250" s="24">
        <v>0</v>
      </c>
      <c r="G250" s="24">
        <f t="shared" si="48"/>
        <v>0</v>
      </c>
      <c r="H250" s="86">
        <v>0.23</v>
      </c>
      <c r="I250" s="107">
        <f t="shared" si="47"/>
        <v>0</v>
      </c>
    </row>
    <row r="251" spans="1:9" s="12" customFormat="1" ht="30">
      <c r="A251" s="164"/>
      <c r="B251" s="166"/>
      <c r="C251" s="134" t="s">
        <v>159</v>
      </c>
      <c r="D251" s="72">
        <v>1</v>
      </c>
      <c r="E251" s="72">
        <v>2</v>
      </c>
      <c r="F251" s="24">
        <v>0</v>
      </c>
      <c r="G251" s="24">
        <f t="shared" si="48"/>
        <v>0</v>
      </c>
      <c r="H251" s="86">
        <v>0.23</v>
      </c>
      <c r="I251" s="107">
        <f t="shared" si="47"/>
        <v>0</v>
      </c>
    </row>
    <row r="252" spans="1:9" s="12" customFormat="1">
      <c r="A252" s="164"/>
      <c r="B252" s="166"/>
      <c r="C252" s="134" t="s">
        <v>160</v>
      </c>
      <c r="D252" s="72">
        <v>1</v>
      </c>
      <c r="E252" s="72">
        <v>2</v>
      </c>
      <c r="F252" s="24">
        <v>0</v>
      </c>
      <c r="G252" s="24">
        <f t="shared" si="48"/>
        <v>0</v>
      </c>
      <c r="H252" s="86">
        <v>0.23</v>
      </c>
      <c r="I252" s="107">
        <f t="shared" si="47"/>
        <v>0</v>
      </c>
    </row>
    <row r="253" spans="1:9" s="12" customFormat="1">
      <c r="A253" s="164"/>
      <c r="B253" s="166"/>
      <c r="C253" s="134" t="s">
        <v>161</v>
      </c>
      <c r="D253" s="72">
        <v>1</v>
      </c>
      <c r="E253" s="72">
        <v>2</v>
      </c>
      <c r="F253" s="24">
        <v>0</v>
      </c>
      <c r="G253" s="24">
        <f t="shared" si="48"/>
        <v>0</v>
      </c>
      <c r="H253" s="86">
        <v>0.23</v>
      </c>
      <c r="I253" s="107">
        <f t="shared" si="47"/>
        <v>0</v>
      </c>
    </row>
    <row r="254" spans="1:9" s="12" customFormat="1">
      <c r="A254" s="164"/>
      <c r="B254" s="166"/>
      <c r="C254" s="134" t="s">
        <v>161</v>
      </c>
      <c r="D254" s="72">
        <v>1</v>
      </c>
      <c r="E254" s="72">
        <v>2</v>
      </c>
      <c r="F254" s="24">
        <v>0</v>
      </c>
      <c r="G254" s="24">
        <f t="shared" si="48"/>
        <v>0</v>
      </c>
      <c r="H254" s="86">
        <v>0.23</v>
      </c>
      <c r="I254" s="107">
        <f t="shared" si="47"/>
        <v>0</v>
      </c>
    </row>
    <row r="255" spans="1:9" s="12" customFormat="1">
      <c r="A255" s="164"/>
      <c r="B255" s="166"/>
      <c r="C255" s="134" t="s">
        <v>162</v>
      </c>
      <c r="D255" s="72">
        <v>1</v>
      </c>
      <c r="E255" s="72">
        <v>2</v>
      </c>
      <c r="F255" s="24">
        <v>0</v>
      </c>
      <c r="G255" s="24">
        <f t="shared" si="48"/>
        <v>0</v>
      </c>
      <c r="H255" s="86">
        <v>0.23</v>
      </c>
      <c r="I255" s="107">
        <f t="shared" si="47"/>
        <v>0</v>
      </c>
    </row>
    <row r="256" spans="1:9" s="12" customFormat="1" ht="15.75" thickBot="1">
      <c r="A256" s="164"/>
      <c r="B256" s="166"/>
      <c r="C256" s="135" t="s">
        <v>163</v>
      </c>
      <c r="D256" s="137">
        <v>1</v>
      </c>
      <c r="E256" s="137">
        <v>2</v>
      </c>
      <c r="F256" s="31">
        <v>0</v>
      </c>
      <c r="G256" s="31">
        <f t="shared" si="48"/>
        <v>0</v>
      </c>
      <c r="H256" s="109">
        <v>0.23</v>
      </c>
      <c r="I256" s="110">
        <f t="shared" si="47"/>
        <v>0</v>
      </c>
    </row>
    <row r="257" spans="1:9" s="12" customFormat="1" ht="15.75" thickBot="1">
      <c r="A257" s="175" t="s">
        <v>75</v>
      </c>
      <c r="B257" s="176"/>
      <c r="C257" s="176"/>
      <c r="D257" s="176"/>
      <c r="E257" s="176"/>
      <c r="F257" s="177"/>
      <c r="G257" s="75">
        <f>SUM(G247:G256)</f>
        <v>0</v>
      </c>
      <c r="H257" s="87"/>
      <c r="I257" s="83">
        <f>G257*1.23</f>
        <v>0</v>
      </c>
    </row>
    <row r="258" spans="1:9" s="12" customFormat="1" ht="15.75" thickBot="1">
      <c r="A258" s="74"/>
      <c r="B258" s="94"/>
      <c r="C258" s="139"/>
      <c r="D258" s="139"/>
      <c r="E258" s="139"/>
      <c r="F258" s="139"/>
      <c r="G258" s="140"/>
      <c r="H258" s="141"/>
      <c r="I258" s="142"/>
    </row>
    <row r="259" spans="1:9" s="12" customFormat="1" ht="29.25" customHeight="1" thickBot="1">
      <c r="A259" s="67">
        <v>32</v>
      </c>
      <c r="B259" s="138" t="s">
        <v>164</v>
      </c>
      <c r="C259" s="143" t="s">
        <v>165</v>
      </c>
      <c r="D259" s="144">
        <v>1</v>
      </c>
      <c r="E259" s="144">
        <v>2</v>
      </c>
      <c r="F259" s="79">
        <v>0</v>
      </c>
      <c r="G259" s="79">
        <f>E259*F259</f>
        <v>0</v>
      </c>
      <c r="H259" s="115">
        <v>0.23</v>
      </c>
      <c r="I259" s="116">
        <f t="shared" si="47"/>
        <v>0</v>
      </c>
    </row>
    <row r="260" spans="1:9" s="12" customFormat="1">
      <c r="A260" s="175" t="s">
        <v>75</v>
      </c>
      <c r="B260" s="176"/>
      <c r="C260" s="176"/>
      <c r="D260" s="176"/>
      <c r="E260" s="176"/>
      <c r="F260" s="177"/>
      <c r="G260" s="75">
        <f>G259</f>
        <v>0</v>
      </c>
      <c r="H260" s="87"/>
      <c r="I260" s="87">
        <f>G260*1.23</f>
        <v>0</v>
      </c>
    </row>
    <row r="261" spans="1:9" s="12" customFormat="1" ht="15.75" thickBot="1">
      <c r="A261" s="74"/>
      <c r="B261" s="94"/>
      <c r="C261" s="139"/>
      <c r="D261" s="139"/>
      <c r="E261" s="139"/>
      <c r="F261" s="139"/>
      <c r="G261" s="140"/>
      <c r="H261" s="145"/>
      <c r="I261" s="145"/>
    </row>
    <row r="262" spans="1:9" s="12" customFormat="1" ht="30.75" customHeight="1">
      <c r="A262" s="164">
        <v>33</v>
      </c>
      <c r="B262" s="166" t="s">
        <v>157</v>
      </c>
      <c r="C262" s="133" t="s">
        <v>166</v>
      </c>
      <c r="D262" s="77">
        <v>1</v>
      </c>
      <c r="E262" s="77">
        <v>2</v>
      </c>
      <c r="F262" s="36">
        <v>0</v>
      </c>
      <c r="G262" s="22">
        <f>E262*F262</f>
        <v>0</v>
      </c>
      <c r="H262" s="104">
        <v>0.23</v>
      </c>
      <c r="I262" s="105">
        <f t="shared" si="47"/>
        <v>0</v>
      </c>
    </row>
    <row r="263" spans="1:9" s="12" customFormat="1" ht="30">
      <c r="A263" s="164"/>
      <c r="B263" s="166"/>
      <c r="C263" s="134" t="s">
        <v>167</v>
      </c>
      <c r="D263" s="73">
        <v>1</v>
      </c>
      <c r="E263" s="73">
        <v>2</v>
      </c>
      <c r="F263" s="26">
        <v>0</v>
      </c>
      <c r="G263" s="24">
        <f>E263*F263</f>
        <v>0</v>
      </c>
      <c r="H263" s="86">
        <v>0.23</v>
      </c>
      <c r="I263" s="107">
        <f t="shared" si="47"/>
        <v>0</v>
      </c>
    </row>
    <row r="264" spans="1:9" s="12" customFormat="1">
      <c r="A264" s="164"/>
      <c r="B264" s="166"/>
      <c r="C264" s="146" t="s">
        <v>168</v>
      </c>
      <c r="D264" s="73">
        <v>1</v>
      </c>
      <c r="E264" s="73">
        <v>2</v>
      </c>
      <c r="F264" s="26">
        <v>0</v>
      </c>
      <c r="G264" s="24">
        <f t="shared" ref="G264:G271" si="49">E264*F264</f>
        <v>0</v>
      </c>
      <c r="H264" s="86">
        <v>0.23</v>
      </c>
      <c r="I264" s="107">
        <f t="shared" si="47"/>
        <v>0</v>
      </c>
    </row>
    <row r="265" spans="1:9" s="12" customFormat="1">
      <c r="A265" s="164"/>
      <c r="B265" s="166"/>
      <c r="C265" s="134" t="s">
        <v>169</v>
      </c>
      <c r="D265" s="73">
        <v>1</v>
      </c>
      <c r="E265" s="73">
        <v>2</v>
      </c>
      <c r="F265" s="26">
        <v>0</v>
      </c>
      <c r="G265" s="24">
        <f t="shared" si="49"/>
        <v>0</v>
      </c>
      <c r="H265" s="86">
        <v>0.23</v>
      </c>
      <c r="I265" s="107">
        <f t="shared" si="47"/>
        <v>0</v>
      </c>
    </row>
    <row r="266" spans="1:9" s="12" customFormat="1">
      <c r="A266" s="164"/>
      <c r="B266" s="166"/>
      <c r="C266" s="134" t="s">
        <v>169</v>
      </c>
      <c r="D266" s="73">
        <v>1</v>
      </c>
      <c r="E266" s="73">
        <v>2</v>
      </c>
      <c r="F266" s="26">
        <v>0</v>
      </c>
      <c r="G266" s="24">
        <f t="shared" si="49"/>
        <v>0</v>
      </c>
      <c r="H266" s="86">
        <v>0.23</v>
      </c>
      <c r="I266" s="107">
        <f t="shared" si="47"/>
        <v>0</v>
      </c>
    </row>
    <row r="267" spans="1:9" s="12" customFormat="1">
      <c r="A267" s="164"/>
      <c r="B267" s="166"/>
      <c r="C267" s="134" t="s">
        <v>169</v>
      </c>
      <c r="D267" s="73">
        <v>1</v>
      </c>
      <c r="E267" s="73">
        <v>2</v>
      </c>
      <c r="F267" s="26">
        <v>0</v>
      </c>
      <c r="G267" s="24">
        <f t="shared" si="49"/>
        <v>0</v>
      </c>
      <c r="H267" s="86">
        <v>0.23</v>
      </c>
      <c r="I267" s="107">
        <f t="shared" si="47"/>
        <v>0</v>
      </c>
    </row>
    <row r="268" spans="1:9" s="12" customFormat="1">
      <c r="A268" s="164"/>
      <c r="B268" s="166"/>
      <c r="C268" s="134" t="s">
        <v>169</v>
      </c>
      <c r="D268" s="73">
        <v>1</v>
      </c>
      <c r="E268" s="73">
        <v>2</v>
      </c>
      <c r="F268" s="26">
        <v>0</v>
      </c>
      <c r="G268" s="24">
        <f t="shared" si="49"/>
        <v>0</v>
      </c>
      <c r="H268" s="86">
        <v>0.23</v>
      </c>
      <c r="I268" s="107">
        <f t="shared" si="47"/>
        <v>0</v>
      </c>
    </row>
    <row r="269" spans="1:9" s="12" customFormat="1">
      <c r="A269" s="164"/>
      <c r="B269" s="166"/>
      <c r="C269" s="134" t="s">
        <v>169</v>
      </c>
      <c r="D269" s="73">
        <v>1</v>
      </c>
      <c r="E269" s="73">
        <v>2</v>
      </c>
      <c r="F269" s="26">
        <v>0</v>
      </c>
      <c r="G269" s="24">
        <f t="shared" si="49"/>
        <v>0</v>
      </c>
      <c r="H269" s="86">
        <v>0.23</v>
      </c>
      <c r="I269" s="107">
        <f t="shared" si="47"/>
        <v>0</v>
      </c>
    </row>
    <row r="270" spans="1:9" s="12" customFormat="1">
      <c r="A270" s="164"/>
      <c r="B270" s="166"/>
      <c r="C270" s="134" t="s">
        <v>170</v>
      </c>
      <c r="D270" s="73">
        <v>1</v>
      </c>
      <c r="E270" s="73">
        <v>2</v>
      </c>
      <c r="F270" s="26">
        <v>0</v>
      </c>
      <c r="G270" s="24">
        <f t="shared" si="49"/>
        <v>0</v>
      </c>
      <c r="H270" s="86">
        <v>0.23</v>
      </c>
      <c r="I270" s="107">
        <f t="shared" si="47"/>
        <v>0</v>
      </c>
    </row>
    <row r="271" spans="1:9" s="12" customFormat="1">
      <c r="A271" s="164"/>
      <c r="B271" s="166"/>
      <c r="C271" s="134" t="s">
        <v>170</v>
      </c>
      <c r="D271" s="73">
        <v>1</v>
      </c>
      <c r="E271" s="73">
        <v>2</v>
      </c>
      <c r="F271" s="26">
        <v>0</v>
      </c>
      <c r="G271" s="24">
        <f t="shared" si="49"/>
        <v>0</v>
      </c>
      <c r="H271" s="86">
        <v>0.23</v>
      </c>
      <c r="I271" s="107">
        <f t="shared" si="47"/>
        <v>0</v>
      </c>
    </row>
    <row r="272" spans="1:9" s="12" customFormat="1">
      <c r="A272" s="164"/>
      <c r="B272" s="166"/>
      <c r="C272" s="134" t="s">
        <v>171</v>
      </c>
      <c r="D272" s="73">
        <v>1</v>
      </c>
      <c r="E272" s="73">
        <v>2</v>
      </c>
      <c r="F272" s="26">
        <v>0</v>
      </c>
      <c r="G272" s="24">
        <f>E272*F272</f>
        <v>0</v>
      </c>
      <c r="H272" s="86">
        <v>0.23</v>
      </c>
      <c r="I272" s="107">
        <f t="shared" si="47"/>
        <v>0</v>
      </c>
    </row>
    <row r="273" spans="1:9" s="12" customFormat="1">
      <c r="A273" s="164"/>
      <c r="B273" s="166"/>
      <c r="C273" s="134" t="s">
        <v>172</v>
      </c>
      <c r="D273" s="73">
        <v>1</v>
      </c>
      <c r="E273" s="73">
        <v>2</v>
      </c>
      <c r="F273" s="26">
        <v>0</v>
      </c>
      <c r="G273" s="24">
        <f>E273*F273</f>
        <v>0</v>
      </c>
      <c r="H273" s="86">
        <v>0.23</v>
      </c>
      <c r="I273" s="107">
        <f t="shared" si="47"/>
        <v>0</v>
      </c>
    </row>
    <row r="274" spans="1:9" s="12" customFormat="1">
      <c r="A274" s="164"/>
      <c r="B274" s="166"/>
      <c r="C274" s="134" t="s">
        <v>173</v>
      </c>
      <c r="D274" s="73">
        <v>1</v>
      </c>
      <c r="E274" s="73">
        <v>2</v>
      </c>
      <c r="F274" s="26">
        <v>0</v>
      </c>
      <c r="G274" s="24">
        <f t="shared" ref="G274:G291" si="50">E274*F274</f>
        <v>0</v>
      </c>
      <c r="H274" s="86">
        <v>0.23</v>
      </c>
      <c r="I274" s="107">
        <f t="shared" si="47"/>
        <v>0</v>
      </c>
    </row>
    <row r="275" spans="1:9" s="12" customFormat="1">
      <c r="A275" s="164"/>
      <c r="B275" s="166"/>
      <c r="C275" s="134" t="s">
        <v>174</v>
      </c>
      <c r="D275" s="73">
        <v>1</v>
      </c>
      <c r="E275" s="73">
        <v>2</v>
      </c>
      <c r="F275" s="26">
        <v>0</v>
      </c>
      <c r="G275" s="24">
        <f t="shared" si="50"/>
        <v>0</v>
      </c>
      <c r="H275" s="86">
        <v>0.23</v>
      </c>
      <c r="I275" s="107">
        <f t="shared" si="47"/>
        <v>0</v>
      </c>
    </row>
    <row r="276" spans="1:9" s="12" customFormat="1">
      <c r="A276" s="164"/>
      <c r="B276" s="166"/>
      <c r="C276" s="134" t="s">
        <v>175</v>
      </c>
      <c r="D276" s="73">
        <v>1</v>
      </c>
      <c r="E276" s="73">
        <v>2</v>
      </c>
      <c r="F276" s="26">
        <v>0</v>
      </c>
      <c r="G276" s="24">
        <f t="shared" si="50"/>
        <v>0</v>
      </c>
      <c r="H276" s="86">
        <v>0.23</v>
      </c>
      <c r="I276" s="107">
        <f t="shared" si="47"/>
        <v>0</v>
      </c>
    </row>
    <row r="277" spans="1:9" s="12" customFormat="1">
      <c r="A277" s="164"/>
      <c r="B277" s="166"/>
      <c r="C277" s="134" t="s">
        <v>176</v>
      </c>
      <c r="D277" s="73">
        <v>1</v>
      </c>
      <c r="E277" s="73">
        <v>2</v>
      </c>
      <c r="F277" s="26">
        <v>0</v>
      </c>
      <c r="G277" s="24">
        <f t="shared" si="50"/>
        <v>0</v>
      </c>
      <c r="H277" s="86">
        <v>0.23</v>
      </c>
      <c r="I277" s="107">
        <f t="shared" si="47"/>
        <v>0</v>
      </c>
    </row>
    <row r="278" spans="1:9" s="12" customFormat="1">
      <c r="A278" s="164"/>
      <c r="B278" s="166"/>
      <c r="C278" s="134" t="s">
        <v>177</v>
      </c>
      <c r="D278" s="73">
        <v>1</v>
      </c>
      <c r="E278" s="73">
        <v>2</v>
      </c>
      <c r="F278" s="26">
        <v>0</v>
      </c>
      <c r="G278" s="24">
        <f t="shared" si="50"/>
        <v>0</v>
      </c>
      <c r="H278" s="86">
        <v>0.23</v>
      </c>
      <c r="I278" s="107">
        <f t="shared" si="47"/>
        <v>0</v>
      </c>
    </row>
    <row r="279" spans="1:9" s="12" customFormat="1">
      <c r="A279" s="164"/>
      <c r="B279" s="166"/>
      <c r="C279" s="134" t="s">
        <v>178</v>
      </c>
      <c r="D279" s="73">
        <v>1</v>
      </c>
      <c r="E279" s="73">
        <v>2</v>
      </c>
      <c r="F279" s="26">
        <v>0</v>
      </c>
      <c r="G279" s="24">
        <f t="shared" si="50"/>
        <v>0</v>
      </c>
      <c r="H279" s="86">
        <v>0.23</v>
      </c>
      <c r="I279" s="107">
        <f t="shared" si="47"/>
        <v>0</v>
      </c>
    </row>
    <row r="280" spans="1:9" s="12" customFormat="1">
      <c r="A280" s="164"/>
      <c r="B280" s="166"/>
      <c r="C280" s="134" t="s">
        <v>172</v>
      </c>
      <c r="D280" s="73">
        <v>1</v>
      </c>
      <c r="E280" s="73">
        <v>2</v>
      </c>
      <c r="F280" s="26">
        <v>0</v>
      </c>
      <c r="G280" s="24">
        <f t="shared" si="50"/>
        <v>0</v>
      </c>
      <c r="H280" s="86">
        <v>0.23</v>
      </c>
      <c r="I280" s="107">
        <f t="shared" si="47"/>
        <v>0</v>
      </c>
    </row>
    <row r="281" spans="1:9" s="12" customFormat="1">
      <c r="A281" s="164"/>
      <c r="B281" s="166"/>
      <c r="C281" s="134" t="s">
        <v>179</v>
      </c>
      <c r="D281" s="73">
        <v>1</v>
      </c>
      <c r="E281" s="73">
        <v>2</v>
      </c>
      <c r="F281" s="26">
        <v>0</v>
      </c>
      <c r="G281" s="24">
        <f t="shared" si="50"/>
        <v>0</v>
      </c>
      <c r="H281" s="86">
        <v>0.23</v>
      </c>
      <c r="I281" s="107">
        <f t="shared" si="47"/>
        <v>0</v>
      </c>
    </row>
    <row r="282" spans="1:9" s="12" customFormat="1">
      <c r="A282" s="164"/>
      <c r="B282" s="166"/>
      <c r="C282" s="134" t="s">
        <v>180</v>
      </c>
      <c r="D282" s="73">
        <v>1</v>
      </c>
      <c r="E282" s="73">
        <v>2</v>
      </c>
      <c r="F282" s="26">
        <v>0</v>
      </c>
      <c r="G282" s="24">
        <f t="shared" si="50"/>
        <v>0</v>
      </c>
      <c r="H282" s="86">
        <v>0.23</v>
      </c>
      <c r="I282" s="107">
        <f t="shared" si="47"/>
        <v>0</v>
      </c>
    </row>
    <row r="283" spans="1:9" s="12" customFormat="1">
      <c r="A283" s="164"/>
      <c r="B283" s="166"/>
      <c r="C283" s="134" t="s">
        <v>181</v>
      </c>
      <c r="D283" s="73">
        <v>1</v>
      </c>
      <c r="E283" s="73">
        <v>2</v>
      </c>
      <c r="F283" s="26">
        <v>0</v>
      </c>
      <c r="G283" s="24">
        <f t="shared" si="50"/>
        <v>0</v>
      </c>
      <c r="H283" s="86">
        <v>0.23</v>
      </c>
      <c r="I283" s="107">
        <f t="shared" si="47"/>
        <v>0</v>
      </c>
    </row>
    <row r="284" spans="1:9" s="12" customFormat="1">
      <c r="A284" s="164"/>
      <c r="B284" s="166"/>
      <c r="C284" s="134" t="s">
        <v>182</v>
      </c>
      <c r="D284" s="73">
        <v>1</v>
      </c>
      <c r="E284" s="73">
        <v>2</v>
      </c>
      <c r="F284" s="26">
        <v>0</v>
      </c>
      <c r="G284" s="24">
        <f t="shared" si="50"/>
        <v>0</v>
      </c>
      <c r="H284" s="86">
        <v>0.23</v>
      </c>
      <c r="I284" s="107">
        <f t="shared" si="47"/>
        <v>0</v>
      </c>
    </row>
    <row r="285" spans="1:9" s="12" customFormat="1">
      <c r="A285" s="164"/>
      <c r="B285" s="166"/>
      <c r="C285" s="134" t="s">
        <v>183</v>
      </c>
      <c r="D285" s="73">
        <v>1</v>
      </c>
      <c r="E285" s="73">
        <v>2</v>
      </c>
      <c r="F285" s="26">
        <v>0</v>
      </c>
      <c r="G285" s="24">
        <f t="shared" si="50"/>
        <v>0</v>
      </c>
      <c r="H285" s="86">
        <v>0.23</v>
      </c>
      <c r="I285" s="107">
        <f t="shared" si="47"/>
        <v>0</v>
      </c>
    </row>
    <row r="286" spans="1:9" s="12" customFormat="1">
      <c r="A286" s="164"/>
      <c r="B286" s="166"/>
      <c r="C286" s="134" t="s">
        <v>184</v>
      </c>
      <c r="D286" s="73">
        <v>1</v>
      </c>
      <c r="E286" s="73">
        <v>2</v>
      </c>
      <c r="F286" s="26">
        <v>0</v>
      </c>
      <c r="G286" s="24">
        <f>E286*F286</f>
        <v>0</v>
      </c>
      <c r="H286" s="86">
        <v>0.23</v>
      </c>
      <c r="I286" s="107">
        <f t="shared" si="47"/>
        <v>0</v>
      </c>
    </row>
    <row r="287" spans="1:9" s="12" customFormat="1">
      <c r="A287" s="164"/>
      <c r="B287" s="166"/>
      <c r="C287" s="134" t="s">
        <v>184</v>
      </c>
      <c r="D287" s="73">
        <v>1</v>
      </c>
      <c r="E287" s="73">
        <v>2</v>
      </c>
      <c r="F287" s="26">
        <v>0</v>
      </c>
      <c r="G287" s="24">
        <f t="shared" si="50"/>
        <v>0</v>
      </c>
      <c r="H287" s="86">
        <v>0.23</v>
      </c>
      <c r="I287" s="107">
        <f t="shared" si="47"/>
        <v>0</v>
      </c>
    </row>
    <row r="288" spans="1:9" s="12" customFormat="1">
      <c r="A288" s="164"/>
      <c r="B288" s="166"/>
      <c r="C288" s="147" t="s">
        <v>185</v>
      </c>
      <c r="D288" s="73">
        <v>1</v>
      </c>
      <c r="E288" s="73">
        <v>2</v>
      </c>
      <c r="F288" s="26">
        <v>0</v>
      </c>
      <c r="G288" s="24">
        <f t="shared" si="50"/>
        <v>0</v>
      </c>
      <c r="H288" s="86">
        <v>0.23</v>
      </c>
      <c r="I288" s="107">
        <f t="shared" si="47"/>
        <v>0</v>
      </c>
    </row>
    <row r="289" spans="1:9" s="12" customFormat="1">
      <c r="A289" s="164"/>
      <c r="B289" s="166"/>
      <c r="C289" s="134" t="s">
        <v>186</v>
      </c>
      <c r="D289" s="73">
        <v>1</v>
      </c>
      <c r="E289" s="73">
        <v>2</v>
      </c>
      <c r="F289" s="26">
        <v>0</v>
      </c>
      <c r="G289" s="24">
        <f t="shared" si="50"/>
        <v>0</v>
      </c>
      <c r="H289" s="86">
        <v>0.23</v>
      </c>
      <c r="I289" s="107">
        <f t="shared" si="47"/>
        <v>0</v>
      </c>
    </row>
    <row r="290" spans="1:9" s="12" customFormat="1" ht="30">
      <c r="A290" s="164"/>
      <c r="B290" s="166"/>
      <c r="C290" s="134" t="s">
        <v>187</v>
      </c>
      <c r="D290" s="73">
        <v>1</v>
      </c>
      <c r="E290" s="73">
        <v>2</v>
      </c>
      <c r="F290" s="26">
        <v>0</v>
      </c>
      <c r="G290" s="24">
        <f t="shared" si="50"/>
        <v>0</v>
      </c>
      <c r="H290" s="86">
        <v>0.23</v>
      </c>
      <c r="I290" s="107">
        <f t="shared" si="47"/>
        <v>0</v>
      </c>
    </row>
    <row r="291" spans="1:9" s="12" customFormat="1" ht="30.75" thickBot="1">
      <c r="A291" s="164"/>
      <c r="B291" s="166"/>
      <c r="C291" s="135" t="s">
        <v>188</v>
      </c>
      <c r="D291" s="148">
        <v>1</v>
      </c>
      <c r="E291" s="148">
        <v>2</v>
      </c>
      <c r="F291" s="31">
        <v>0</v>
      </c>
      <c r="G291" s="31">
        <f t="shared" si="50"/>
        <v>0</v>
      </c>
      <c r="H291" s="109">
        <v>0.23</v>
      </c>
      <c r="I291" s="110">
        <f t="shared" si="47"/>
        <v>0</v>
      </c>
    </row>
    <row r="292" spans="1:9" s="12" customFormat="1" ht="15.75" thickBot="1">
      <c r="A292" s="158" t="s">
        <v>75</v>
      </c>
      <c r="B292" s="159"/>
      <c r="C292" s="161"/>
      <c r="D292" s="161"/>
      <c r="E292" s="161"/>
      <c r="F292" s="162"/>
      <c r="G292" s="64">
        <f>SUM(G262:G291)</f>
        <v>0</v>
      </c>
      <c r="H292" s="100"/>
      <c r="I292" s="100">
        <f>G292*1.23</f>
        <v>0</v>
      </c>
    </row>
    <row r="293" spans="1:9" s="12" customFormat="1" ht="15.75" thickBot="1">
      <c r="A293" s="68"/>
      <c r="B293" s="91"/>
      <c r="C293" s="68"/>
      <c r="D293" s="68"/>
      <c r="E293" s="68"/>
      <c r="F293" s="68"/>
      <c r="G293" s="69"/>
      <c r="H293" s="102"/>
      <c r="I293" s="85"/>
    </row>
    <row r="294" spans="1:9" s="12" customFormat="1">
      <c r="A294" s="163">
        <v>34</v>
      </c>
      <c r="B294" s="165" t="s">
        <v>189</v>
      </c>
      <c r="C294" s="133" t="s">
        <v>190</v>
      </c>
      <c r="D294" s="76">
        <v>1</v>
      </c>
      <c r="E294" s="77">
        <v>2</v>
      </c>
      <c r="F294" s="36">
        <v>0</v>
      </c>
      <c r="G294" s="36">
        <f t="shared" ref="G294:G295" si="51">E294*F294</f>
        <v>0</v>
      </c>
      <c r="H294" s="104">
        <v>0.23</v>
      </c>
      <c r="I294" s="105">
        <f t="shared" ref="I294:I295" si="52">G294*1.23</f>
        <v>0</v>
      </c>
    </row>
    <row r="295" spans="1:9" s="12" customFormat="1" ht="27.75" customHeight="1" thickBot="1">
      <c r="A295" s="167"/>
      <c r="B295" s="168"/>
      <c r="C295" s="135" t="s">
        <v>190</v>
      </c>
      <c r="D295" s="78">
        <v>1</v>
      </c>
      <c r="E295" s="137">
        <v>2</v>
      </c>
      <c r="F295" s="30">
        <v>0</v>
      </c>
      <c r="G295" s="30">
        <f t="shared" si="51"/>
        <v>0</v>
      </c>
      <c r="H295" s="109">
        <v>0.23</v>
      </c>
      <c r="I295" s="110">
        <f t="shared" si="52"/>
        <v>0</v>
      </c>
    </row>
    <row r="296" spans="1:9" s="12" customFormat="1" ht="18" customHeight="1" thickBot="1">
      <c r="A296" s="158" t="s">
        <v>75</v>
      </c>
      <c r="B296" s="159"/>
      <c r="C296" s="161"/>
      <c r="D296" s="161"/>
      <c r="E296" s="161"/>
      <c r="F296" s="162"/>
      <c r="G296" s="64">
        <f>G294+G295</f>
        <v>0</v>
      </c>
      <c r="H296" s="100"/>
      <c r="I296" s="100">
        <f>G296*1.23</f>
        <v>0</v>
      </c>
    </row>
    <row r="297" spans="1:9" s="12" customFormat="1" ht="15.75" thickBot="1">
      <c r="A297" s="68"/>
      <c r="B297" s="91"/>
      <c r="C297" s="68"/>
      <c r="D297" s="68"/>
      <c r="E297" s="68"/>
      <c r="F297" s="68"/>
      <c r="G297" s="69"/>
      <c r="H297" s="102"/>
      <c r="I297" s="85"/>
    </row>
    <row r="298" spans="1:9" s="12" customFormat="1" ht="15.75" customHeight="1">
      <c r="A298" s="163">
        <v>35</v>
      </c>
      <c r="B298" s="165" t="s">
        <v>191</v>
      </c>
      <c r="C298" s="133" t="s">
        <v>190</v>
      </c>
      <c r="D298" s="76">
        <v>1</v>
      </c>
      <c r="E298" s="149">
        <v>2</v>
      </c>
      <c r="F298" s="22">
        <v>0</v>
      </c>
      <c r="G298" s="22">
        <f t="shared" ref="G298:G299" si="53">E298*F298</f>
        <v>0</v>
      </c>
      <c r="H298" s="104">
        <v>0.23</v>
      </c>
      <c r="I298" s="105">
        <f t="shared" ref="I298:I299" si="54">G298*1.23</f>
        <v>0</v>
      </c>
    </row>
    <row r="299" spans="1:9" s="12" customFormat="1" ht="27.75" customHeight="1" thickBot="1">
      <c r="A299" s="167"/>
      <c r="B299" s="168"/>
      <c r="C299" s="135" t="s">
        <v>190</v>
      </c>
      <c r="D299" s="78">
        <v>1</v>
      </c>
      <c r="E299" s="137">
        <v>2</v>
      </c>
      <c r="F299" s="30">
        <v>0</v>
      </c>
      <c r="G299" s="30">
        <f t="shared" si="53"/>
        <v>0</v>
      </c>
      <c r="H299" s="109">
        <v>0.23</v>
      </c>
      <c r="I299" s="110">
        <f t="shared" si="54"/>
        <v>0</v>
      </c>
    </row>
    <row r="300" spans="1:9" s="12" customFormat="1" ht="20.25" customHeight="1" thickBot="1">
      <c r="A300" s="158" t="s">
        <v>75</v>
      </c>
      <c r="B300" s="159"/>
      <c r="C300" s="161"/>
      <c r="D300" s="161"/>
      <c r="E300" s="161"/>
      <c r="F300" s="162"/>
      <c r="G300" s="64">
        <f>G298+G299</f>
        <v>0</v>
      </c>
      <c r="H300" s="100"/>
      <c r="I300" s="100">
        <f>G300*1.23</f>
        <v>0</v>
      </c>
    </row>
    <row r="301" spans="1:9" s="12" customFormat="1" ht="15.75" thickBot="1">
      <c r="A301" s="68"/>
      <c r="B301" s="91"/>
      <c r="C301" s="68"/>
      <c r="D301" s="68"/>
      <c r="E301" s="68"/>
      <c r="F301" s="68"/>
      <c r="G301" s="69"/>
      <c r="H301" s="102"/>
      <c r="I301" s="85"/>
    </row>
    <row r="302" spans="1:9" s="12" customFormat="1">
      <c r="A302" s="163">
        <v>36</v>
      </c>
      <c r="B302" s="165" t="s">
        <v>194</v>
      </c>
      <c r="C302" s="133" t="s">
        <v>192</v>
      </c>
      <c r="D302" s="76">
        <v>1</v>
      </c>
      <c r="E302" s="149">
        <v>2</v>
      </c>
      <c r="F302" s="22">
        <v>0</v>
      </c>
      <c r="G302" s="22">
        <f t="shared" ref="G302:G303" si="55">E302*F302</f>
        <v>0</v>
      </c>
      <c r="H302" s="104">
        <v>0.23</v>
      </c>
      <c r="I302" s="105">
        <f t="shared" ref="I302:I303" si="56">G302*1.23</f>
        <v>0</v>
      </c>
    </row>
    <row r="303" spans="1:9" s="12" customFormat="1" ht="21.75" customHeight="1" thickBot="1">
      <c r="A303" s="167"/>
      <c r="B303" s="168"/>
      <c r="C303" s="135" t="s">
        <v>193</v>
      </c>
      <c r="D303" s="78">
        <v>1</v>
      </c>
      <c r="E303" s="137">
        <v>2</v>
      </c>
      <c r="F303" s="30">
        <v>0</v>
      </c>
      <c r="G303" s="30">
        <f t="shared" si="55"/>
        <v>0</v>
      </c>
      <c r="H303" s="109">
        <v>0.23</v>
      </c>
      <c r="I303" s="110">
        <f t="shared" si="56"/>
        <v>0</v>
      </c>
    </row>
    <row r="304" spans="1:9" s="12" customFormat="1" ht="16.5" customHeight="1" thickBot="1">
      <c r="A304" s="158" t="s">
        <v>75</v>
      </c>
      <c r="B304" s="159"/>
      <c r="C304" s="161"/>
      <c r="D304" s="161"/>
      <c r="E304" s="161"/>
      <c r="F304" s="162"/>
      <c r="G304" s="64">
        <f>G302+G303</f>
        <v>0</v>
      </c>
      <c r="H304" s="100"/>
      <c r="I304" s="100">
        <f>G304*1.23</f>
        <v>0</v>
      </c>
    </row>
    <row r="305" spans="1:9" s="12" customFormat="1" ht="15.75" thickBot="1">
      <c r="A305" s="68"/>
      <c r="B305" s="91"/>
      <c r="C305" s="68"/>
      <c r="D305" s="68"/>
      <c r="E305" s="68"/>
      <c r="F305" s="68"/>
      <c r="G305" s="69"/>
      <c r="H305" s="102"/>
      <c r="I305" s="85"/>
    </row>
    <row r="306" spans="1:9" s="12" customFormat="1" ht="15.75" thickBot="1">
      <c r="A306" s="163">
        <v>37</v>
      </c>
      <c r="B306" s="173" t="s">
        <v>195</v>
      </c>
      <c r="C306" s="71" t="s">
        <v>192</v>
      </c>
      <c r="D306" s="71">
        <v>1</v>
      </c>
      <c r="E306" s="77">
        <v>2</v>
      </c>
      <c r="F306" s="36">
        <v>0</v>
      </c>
      <c r="G306" s="22">
        <f t="shared" ref="G306:G307" si="57">E306*F306</f>
        <v>0</v>
      </c>
      <c r="H306" s="86">
        <v>0.23</v>
      </c>
      <c r="I306" s="82">
        <f t="shared" ref="I306:I307" si="58">G306*1.23</f>
        <v>0</v>
      </c>
    </row>
    <row r="307" spans="1:9" s="12" customFormat="1" ht="15.75" thickBot="1">
      <c r="A307" s="167"/>
      <c r="B307" s="174"/>
      <c r="C307" s="71" t="s">
        <v>193</v>
      </c>
      <c r="D307" s="71">
        <v>1</v>
      </c>
      <c r="E307" s="77">
        <v>2</v>
      </c>
      <c r="F307" s="79">
        <v>0</v>
      </c>
      <c r="G307" s="22">
        <f t="shared" si="57"/>
        <v>0</v>
      </c>
      <c r="H307" s="86">
        <v>0.23</v>
      </c>
      <c r="I307" s="82">
        <f t="shared" si="58"/>
        <v>0</v>
      </c>
    </row>
    <row r="308" spans="1:9" s="12" customFormat="1" ht="15.75" thickBot="1">
      <c r="A308" s="158" t="s">
        <v>75</v>
      </c>
      <c r="B308" s="159"/>
      <c r="C308" s="159"/>
      <c r="D308" s="159"/>
      <c r="E308" s="159"/>
      <c r="F308" s="160"/>
      <c r="G308" s="63">
        <f>G306+G307</f>
        <v>0</v>
      </c>
      <c r="H308" s="83"/>
      <c r="I308" s="83">
        <f>G308*1.23</f>
        <v>0</v>
      </c>
    </row>
    <row r="309" spans="1:9" s="12" customFormat="1" ht="15.75" thickBot="1">
      <c r="A309" s="68"/>
      <c r="B309" s="91"/>
      <c r="C309" s="68"/>
      <c r="D309" s="68"/>
      <c r="E309" s="68"/>
      <c r="F309" s="68"/>
      <c r="G309" s="69"/>
      <c r="H309" s="102"/>
      <c r="I309" s="85"/>
    </row>
    <row r="310" spans="1:9" s="12" customFormat="1" ht="30.75" thickBot="1">
      <c r="A310" s="67">
        <v>38</v>
      </c>
      <c r="B310" s="138" t="s">
        <v>196</v>
      </c>
      <c r="C310" s="143" t="s">
        <v>197</v>
      </c>
      <c r="D310" s="144">
        <v>1</v>
      </c>
      <c r="E310" s="144">
        <v>2</v>
      </c>
      <c r="F310" s="79">
        <v>0</v>
      </c>
      <c r="G310" s="79">
        <f t="shared" ref="G310" si="59">E310*F310</f>
        <v>0</v>
      </c>
      <c r="H310" s="115">
        <v>0.23</v>
      </c>
      <c r="I310" s="116">
        <f t="shared" ref="I310" si="60">G310*1.23</f>
        <v>0</v>
      </c>
    </row>
    <row r="311" spans="1:9" s="12" customFormat="1" ht="15.75" thickBot="1">
      <c r="A311" s="158" t="s">
        <v>75</v>
      </c>
      <c r="B311" s="159"/>
      <c r="C311" s="159"/>
      <c r="D311" s="159"/>
      <c r="E311" s="159"/>
      <c r="F311" s="160"/>
      <c r="G311" s="63">
        <f>G310</f>
        <v>0</v>
      </c>
      <c r="H311" s="83"/>
      <c r="I311" s="83">
        <f>G311*1.23</f>
        <v>0</v>
      </c>
    </row>
    <row r="312" spans="1:9" s="12" customFormat="1" ht="15.75" thickBot="1">
      <c r="A312" s="68"/>
      <c r="B312" s="91"/>
      <c r="C312" s="68"/>
      <c r="D312" s="68"/>
      <c r="E312" s="68"/>
      <c r="F312" s="68"/>
      <c r="G312" s="69"/>
      <c r="H312" s="102"/>
      <c r="I312" s="85"/>
    </row>
    <row r="313" spans="1:9" s="12" customFormat="1" ht="25.5">
      <c r="A313" s="163">
        <v>39</v>
      </c>
      <c r="B313" s="165" t="s">
        <v>241</v>
      </c>
      <c r="C313" s="150" t="s">
        <v>251</v>
      </c>
      <c r="D313" s="76">
        <v>1</v>
      </c>
      <c r="E313" s="149">
        <v>2</v>
      </c>
      <c r="F313" s="22">
        <v>0</v>
      </c>
      <c r="G313" s="22">
        <f t="shared" ref="G313:G316" si="61">E313*F313</f>
        <v>0</v>
      </c>
      <c r="H313" s="104">
        <v>0.23</v>
      </c>
      <c r="I313" s="105">
        <f t="shared" ref="I313:I316" si="62">G313*1.23</f>
        <v>0</v>
      </c>
    </row>
    <row r="314" spans="1:9" s="12" customFormat="1" ht="25.5">
      <c r="A314" s="164"/>
      <c r="B314" s="166"/>
      <c r="C314" s="151" t="s">
        <v>252</v>
      </c>
      <c r="D314" s="71">
        <v>1</v>
      </c>
      <c r="E314" s="72">
        <v>2</v>
      </c>
      <c r="F314" s="24">
        <v>0</v>
      </c>
      <c r="G314" s="24">
        <f t="shared" si="61"/>
        <v>0</v>
      </c>
      <c r="H314" s="86">
        <v>0.23</v>
      </c>
      <c r="I314" s="107">
        <f t="shared" si="62"/>
        <v>0</v>
      </c>
    </row>
    <row r="315" spans="1:9" s="12" customFormat="1" ht="25.5">
      <c r="A315" s="164"/>
      <c r="B315" s="166"/>
      <c r="C315" s="151" t="s">
        <v>253</v>
      </c>
      <c r="D315" s="71">
        <v>1</v>
      </c>
      <c r="E315" s="72">
        <v>2</v>
      </c>
      <c r="F315" s="24">
        <v>0</v>
      </c>
      <c r="G315" s="24">
        <f t="shared" si="61"/>
        <v>0</v>
      </c>
      <c r="H315" s="86">
        <v>0.23</v>
      </c>
      <c r="I315" s="107">
        <f t="shared" si="62"/>
        <v>0</v>
      </c>
    </row>
    <row r="316" spans="1:9" s="12" customFormat="1" ht="26.25" thickBot="1">
      <c r="A316" s="167"/>
      <c r="B316" s="168"/>
      <c r="C316" s="152" t="s">
        <v>254</v>
      </c>
      <c r="D316" s="78">
        <v>1</v>
      </c>
      <c r="E316" s="148">
        <v>2</v>
      </c>
      <c r="F316" s="31">
        <v>0</v>
      </c>
      <c r="G316" s="31">
        <f t="shared" si="61"/>
        <v>0</v>
      </c>
      <c r="H316" s="109">
        <v>0.23</v>
      </c>
      <c r="I316" s="110">
        <f t="shared" si="62"/>
        <v>0</v>
      </c>
    </row>
    <row r="317" spans="1:9" s="12" customFormat="1" ht="15.75" thickBot="1">
      <c r="A317" s="158" t="s">
        <v>75</v>
      </c>
      <c r="B317" s="159"/>
      <c r="C317" s="159"/>
      <c r="D317" s="159"/>
      <c r="E317" s="159"/>
      <c r="F317" s="160"/>
      <c r="G317" s="63">
        <f>SUM(G313:G316)</f>
        <v>0</v>
      </c>
      <c r="H317" s="83"/>
      <c r="I317" s="83">
        <f>G317*1.23</f>
        <v>0</v>
      </c>
    </row>
    <row r="318" spans="1:9" s="12" customFormat="1" ht="15.75" thickBot="1">
      <c r="A318" s="68"/>
      <c r="B318" s="91"/>
      <c r="C318" s="68"/>
      <c r="D318" s="68"/>
      <c r="E318" s="68"/>
      <c r="F318" s="68"/>
      <c r="G318" s="69"/>
      <c r="H318" s="102"/>
      <c r="I318" s="85"/>
    </row>
    <row r="319" spans="1:9" s="12" customFormat="1" ht="25.5">
      <c r="A319" s="163">
        <v>40</v>
      </c>
      <c r="B319" s="165" t="s">
        <v>242</v>
      </c>
      <c r="C319" s="150" t="s">
        <v>255</v>
      </c>
      <c r="D319" s="76">
        <v>1</v>
      </c>
      <c r="E319" s="149">
        <v>2</v>
      </c>
      <c r="F319" s="22">
        <v>0</v>
      </c>
      <c r="G319" s="22">
        <f t="shared" ref="G319:G328" si="63">E319*F319</f>
        <v>0</v>
      </c>
      <c r="H319" s="104">
        <v>0.23</v>
      </c>
      <c r="I319" s="105">
        <f t="shared" ref="I319:I328" si="64">G319*1.23</f>
        <v>0</v>
      </c>
    </row>
    <row r="320" spans="1:9" s="12" customFormat="1" ht="25.5">
      <c r="A320" s="164"/>
      <c r="B320" s="166"/>
      <c r="C320" s="153" t="s">
        <v>256</v>
      </c>
      <c r="D320" s="71">
        <v>1</v>
      </c>
      <c r="E320" s="72">
        <v>2</v>
      </c>
      <c r="F320" s="24">
        <v>0</v>
      </c>
      <c r="G320" s="24">
        <f t="shared" si="63"/>
        <v>0</v>
      </c>
      <c r="H320" s="86">
        <v>0.23</v>
      </c>
      <c r="I320" s="107">
        <f t="shared" si="64"/>
        <v>0</v>
      </c>
    </row>
    <row r="321" spans="1:9" s="12" customFormat="1" ht="25.5">
      <c r="A321" s="164"/>
      <c r="B321" s="166"/>
      <c r="C321" s="153" t="s">
        <v>257</v>
      </c>
      <c r="D321" s="71">
        <v>1</v>
      </c>
      <c r="E321" s="72">
        <v>2</v>
      </c>
      <c r="F321" s="24">
        <v>0</v>
      </c>
      <c r="G321" s="24">
        <f t="shared" si="63"/>
        <v>0</v>
      </c>
      <c r="H321" s="86">
        <v>0.23</v>
      </c>
      <c r="I321" s="107">
        <f t="shared" si="64"/>
        <v>0</v>
      </c>
    </row>
    <row r="322" spans="1:9" s="12" customFormat="1" ht="25.5">
      <c r="A322" s="164"/>
      <c r="B322" s="166"/>
      <c r="C322" s="153" t="s">
        <v>258</v>
      </c>
      <c r="D322" s="71">
        <v>1</v>
      </c>
      <c r="E322" s="72">
        <v>2</v>
      </c>
      <c r="F322" s="24">
        <v>0</v>
      </c>
      <c r="G322" s="24">
        <f t="shared" si="63"/>
        <v>0</v>
      </c>
      <c r="H322" s="86">
        <v>0.23</v>
      </c>
      <c r="I322" s="107">
        <f t="shared" si="64"/>
        <v>0</v>
      </c>
    </row>
    <row r="323" spans="1:9" s="12" customFormat="1" ht="25.5">
      <c r="A323" s="164"/>
      <c r="B323" s="166"/>
      <c r="C323" s="153" t="s">
        <v>259</v>
      </c>
      <c r="D323" s="71">
        <v>1</v>
      </c>
      <c r="E323" s="72">
        <v>2</v>
      </c>
      <c r="F323" s="24">
        <v>0</v>
      </c>
      <c r="G323" s="24">
        <f t="shared" si="63"/>
        <v>0</v>
      </c>
      <c r="H323" s="86">
        <v>0.23</v>
      </c>
      <c r="I323" s="107">
        <f t="shared" si="64"/>
        <v>0</v>
      </c>
    </row>
    <row r="324" spans="1:9" s="12" customFormat="1" ht="25.5">
      <c r="A324" s="164"/>
      <c r="B324" s="166"/>
      <c r="C324" s="153" t="s">
        <v>260</v>
      </c>
      <c r="D324" s="71">
        <v>1</v>
      </c>
      <c r="E324" s="72">
        <v>2</v>
      </c>
      <c r="F324" s="24">
        <v>0</v>
      </c>
      <c r="G324" s="24">
        <f t="shared" si="63"/>
        <v>0</v>
      </c>
      <c r="H324" s="86">
        <v>0.23</v>
      </c>
      <c r="I324" s="107">
        <f t="shared" si="64"/>
        <v>0</v>
      </c>
    </row>
    <row r="325" spans="1:9" s="12" customFormat="1" ht="25.5">
      <c r="A325" s="164"/>
      <c r="B325" s="166"/>
      <c r="C325" s="153" t="s">
        <v>261</v>
      </c>
      <c r="D325" s="71">
        <v>1</v>
      </c>
      <c r="E325" s="72">
        <v>2</v>
      </c>
      <c r="F325" s="24">
        <v>0</v>
      </c>
      <c r="G325" s="24">
        <f t="shared" si="63"/>
        <v>0</v>
      </c>
      <c r="H325" s="86">
        <v>0.23</v>
      </c>
      <c r="I325" s="107">
        <f t="shared" si="64"/>
        <v>0</v>
      </c>
    </row>
    <row r="326" spans="1:9" s="12" customFormat="1" ht="25.5">
      <c r="A326" s="164"/>
      <c r="B326" s="166"/>
      <c r="C326" s="153" t="s">
        <v>262</v>
      </c>
      <c r="D326" s="71">
        <v>1</v>
      </c>
      <c r="E326" s="72">
        <v>2</v>
      </c>
      <c r="F326" s="24">
        <v>0</v>
      </c>
      <c r="G326" s="24">
        <f t="shared" si="63"/>
        <v>0</v>
      </c>
      <c r="H326" s="86">
        <v>0.23</v>
      </c>
      <c r="I326" s="107">
        <f t="shared" si="64"/>
        <v>0</v>
      </c>
    </row>
    <row r="327" spans="1:9" s="12" customFormat="1" ht="25.5">
      <c r="A327" s="164"/>
      <c r="B327" s="166"/>
      <c r="C327" s="153" t="s">
        <v>263</v>
      </c>
      <c r="D327" s="71">
        <v>1</v>
      </c>
      <c r="E327" s="72">
        <v>2</v>
      </c>
      <c r="F327" s="24">
        <v>0</v>
      </c>
      <c r="G327" s="24">
        <f t="shared" si="63"/>
        <v>0</v>
      </c>
      <c r="H327" s="86">
        <v>0.23</v>
      </c>
      <c r="I327" s="107">
        <f t="shared" si="64"/>
        <v>0</v>
      </c>
    </row>
    <row r="328" spans="1:9" s="12" customFormat="1" ht="26.25" thickBot="1">
      <c r="A328" s="167"/>
      <c r="B328" s="168"/>
      <c r="C328" s="154" t="s">
        <v>264</v>
      </c>
      <c r="D328" s="78">
        <v>1</v>
      </c>
      <c r="E328" s="148">
        <v>2</v>
      </c>
      <c r="F328" s="31">
        <v>0</v>
      </c>
      <c r="G328" s="31">
        <f t="shared" si="63"/>
        <v>0</v>
      </c>
      <c r="H328" s="109">
        <v>0.23</v>
      </c>
      <c r="I328" s="110">
        <f t="shared" si="64"/>
        <v>0</v>
      </c>
    </row>
    <row r="329" spans="1:9" s="12" customFormat="1" ht="15.75" thickBot="1">
      <c r="A329" s="158" t="s">
        <v>75</v>
      </c>
      <c r="B329" s="159"/>
      <c r="C329" s="159"/>
      <c r="D329" s="159"/>
      <c r="E329" s="159"/>
      <c r="F329" s="160"/>
      <c r="G329" s="63">
        <f>SUM(G319:G328)</f>
        <v>0</v>
      </c>
      <c r="H329" s="83"/>
      <c r="I329" s="83">
        <f>G329*1.23</f>
        <v>0</v>
      </c>
    </row>
    <row r="330" spans="1:9" s="12" customFormat="1" ht="15.75" thickBot="1">
      <c r="A330" s="68"/>
      <c r="B330" s="91"/>
      <c r="C330" s="68"/>
      <c r="D330" s="68"/>
      <c r="E330" s="68"/>
      <c r="F330" s="68"/>
      <c r="G330" s="69"/>
      <c r="H330" s="102"/>
      <c r="I330" s="85"/>
    </row>
    <row r="331" spans="1:9" s="12" customFormat="1">
      <c r="A331" s="163">
        <v>41</v>
      </c>
      <c r="B331" s="165" t="s">
        <v>243</v>
      </c>
      <c r="C331" s="150" t="s">
        <v>265</v>
      </c>
      <c r="D331" s="76">
        <v>1</v>
      </c>
      <c r="E331" s="149">
        <v>2</v>
      </c>
      <c r="F331" s="22">
        <v>0</v>
      </c>
      <c r="G331" s="22">
        <f t="shared" ref="G331:G333" si="65">E331*F331</f>
        <v>0</v>
      </c>
      <c r="H331" s="104">
        <v>0.23</v>
      </c>
      <c r="I331" s="105">
        <f t="shared" ref="I331:I333" si="66">G331*1.23</f>
        <v>0</v>
      </c>
    </row>
    <row r="332" spans="1:9" s="12" customFormat="1">
      <c r="A332" s="164"/>
      <c r="B332" s="166"/>
      <c r="C332" s="151" t="s">
        <v>266</v>
      </c>
      <c r="D332" s="71">
        <v>1</v>
      </c>
      <c r="E332" s="72">
        <v>2</v>
      </c>
      <c r="F332" s="24">
        <v>0</v>
      </c>
      <c r="G332" s="24">
        <f t="shared" si="65"/>
        <v>0</v>
      </c>
      <c r="H332" s="86">
        <v>0.23</v>
      </c>
      <c r="I332" s="107">
        <f t="shared" si="66"/>
        <v>0</v>
      </c>
    </row>
    <row r="333" spans="1:9" s="12" customFormat="1" ht="42.75" customHeight="1" thickBot="1">
      <c r="A333" s="164"/>
      <c r="B333" s="166"/>
      <c r="C333" s="152" t="s">
        <v>267</v>
      </c>
      <c r="D333" s="78">
        <v>1</v>
      </c>
      <c r="E333" s="148">
        <v>2</v>
      </c>
      <c r="F333" s="31">
        <v>0</v>
      </c>
      <c r="G333" s="31">
        <f t="shared" si="65"/>
        <v>0</v>
      </c>
      <c r="H333" s="109">
        <v>0.23</v>
      </c>
      <c r="I333" s="110">
        <f t="shared" si="66"/>
        <v>0</v>
      </c>
    </row>
    <row r="334" spans="1:9" s="12" customFormat="1" ht="15.75" thickBot="1">
      <c r="A334" s="158" t="s">
        <v>268</v>
      </c>
      <c r="B334" s="159"/>
      <c r="C334" s="159"/>
      <c r="D334" s="159"/>
      <c r="E334" s="159"/>
      <c r="F334" s="160"/>
      <c r="G334" s="63">
        <f>SUM(G331:G333)</f>
        <v>0</v>
      </c>
      <c r="H334" s="83"/>
      <c r="I334" s="83">
        <f>G334*1.23</f>
        <v>0</v>
      </c>
    </row>
    <row r="335" spans="1:9" s="12" customFormat="1" ht="15.75" thickBot="1">
      <c r="A335" s="68"/>
      <c r="B335" s="91"/>
      <c r="C335" s="68"/>
      <c r="D335" s="68"/>
      <c r="E335" s="68"/>
      <c r="F335" s="68"/>
      <c r="G335" s="69"/>
      <c r="H335" s="102"/>
      <c r="I335" s="85"/>
    </row>
    <row r="336" spans="1:9" s="12" customFormat="1">
      <c r="A336" s="163">
        <v>42</v>
      </c>
      <c r="B336" s="165" t="s">
        <v>244</v>
      </c>
      <c r="C336" s="150" t="s">
        <v>269</v>
      </c>
      <c r="D336" s="76">
        <v>1</v>
      </c>
      <c r="E336" s="149">
        <v>2</v>
      </c>
      <c r="F336" s="22">
        <v>0</v>
      </c>
      <c r="G336" s="22">
        <f t="shared" ref="G336:G337" si="67">E336*F336</f>
        <v>0</v>
      </c>
      <c r="H336" s="104">
        <v>0.23</v>
      </c>
      <c r="I336" s="105">
        <f t="shared" ref="I336:I337" si="68">G336*1.23</f>
        <v>0</v>
      </c>
    </row>
    <row r="337" spans="1:9" s="12" customFormat="1" ht="54.75" customHeight="1" thickBot="1">
      <c r="A337" s="164"/>
      <c r="B337" s="166"/>
      <c r="C337" s="152" t="s">
        <v>270</v>
      </c>
      <c r="D337" s="78">
        <v>1</v>
      </c>
      <c r="E337" s="137">
        <v>2</v>
      </c>
      <c r="F337" s="30">
        <v>0</v>
      </c>
      <c r="G337" s="30">
        <f t="shared" si="67"/>
        <v>0</v>
      </c>
      <c r="H337" s="109">
        <v>0.23</v>
      </c>
      <c r="I337" s="110">
        <f t="shared" si="68"/>
        <v>0</v>
      </c>
    </row>
    <row r="338" spans="1:9" s="12" customFormat="1" ht="15.75" thickBot="1">
      <c r="A338" s="158" t="s">
        <v>75</v>
      </c>
      <c r="B338" s="159"/>
      <c r="C338" s="161"/>
      <c r="D338" s="161"/>
      <c r="E338" s="161"/>
      <c r="F338" s="162"/>
      <c r="G338" s="64">
        <f>SUM(G336:G337)</f>
        <v>0</v>
      </c>
      <c r="H338" s="100"/>
      <c r="I338" s="100">
        <f>G338*1.23</f>
        <v>0</v>
      </c>
    </row>
    <row r="339" spans="1:9" s="12" customFormat="1" ht="15.75" thickBot="1">
      <c r="A339" s="68"/>
      <c r="B339" s="91"/>
      <c r="C339" s="68"/>
      <c r="D339" s="68"/>
      <c r="E339" s="68"/>
      <c r="F339" s="68"/>
      <c r="G339" s="69"/>
      <c r="H339" s="102"/>
      <c r="I339" s="85"/>
    </row>
    <row r="340" spans="1:9" s="12" customFormat="1" ht="64.5" customHeight="1" thickBot="1">
      <c r="A340" s="88">
        <v>43</v>
      </c>
      <c r="B340" s="138" t="s">
        <v>245</v>
      </c>
      <c r="C340" s="155" t="s">
        <v>271</v>
      </c>
      <c r="D340" s="156">
        <v>1</v>
      </c>
      <c r="E340" s="144">
        <v>2</v>
      </c>
      <c r="F340" s="79">
        <v>0</v>
      </c>
      <c r="G340" s="79">
        <f t="shared" ref="G340" si="69">E340*F340</f>
        <v>0</v>
      </c>
      <c r="H340" s="115">
        <v>0.23</v>
      </c>
      <c r="I340" s="116">
        <f t="shared" ref="I340" si="70">G340*1.23</f>
        <v>0</v>
      </c>
    </row>
    <row r="341" spans="1:9" s="12" customFormat="1" ht="15.75" thickBot="1">
      <c r="A341" s="158" t="s">
        <v>75</v>
      </c>
      <c r="B341" s="159"/>
      <c r="C341" s="159"/>
      <c r="D341" s="159"/>
      <c r="E341" s="159"/>
      <c r="F341" s="160"/>
      <c r="G341" s="63">
        <f>SUM(G340:G340)</f>
        <v>0</v>
      </c>
      <c r="H341" s="83"/>
      <c r="I341" s="83">
        <f>G341*1.23</f>
        <v>0</v>
      </c>
    </row>
    <row r="342" spans="1:9" s="12" customFormat="1" ht="15.75" thickBot="1">
      <c r="A342" s="68"/>
      <c r="B342" s="91"/>
      <c r="C342" s="68"/>
      <c r="D342" s="68"/>
      <c r="E342" s="68"/>
      <c r="F342" s="68"/>
      <c r="G342" s="69"/>
      <c r="H342" s="102"/>
      <c r="I342" s="85"/>
    </row>
    <row r="343" spans="1:9" s="12" customFormat="1">
      <c r="A343" s="163">
        <v>44</v>
      </c>
      <c r="B343" s="165" t="s">
        <v>246</v>
      </c>
      <c r="C343" s="150" t="s">
        <v>272</v>
      </c>
      <c r="D343" s="76">
        <v>1</v>
      </c>
      <c r="E343" s="149">
        <v>2</v>
      </c>
      <c r="F343" s="22">
        <v>0</v>
      </c>
      <c r="G343" s="22">
        <f t="shared" ref="G343:G362" si="71">E343*F343</f>
        <v>0</v>
      </c>
      <c r="H343" s="104">
        <v>0.23</v>
      </c>
      <c r="I343" s="105">
        <f t="shared" ref="I343:I362" si="72">G343*1.23</f>
        <v>0</v>
      </c>
    </row>
    <row r="344" spans="1:9" s="12" customFormat="1">
      <c r="A344" s="164"/>
      <c r="B344" s="166"/>
      <c r="C344" s="153" t="s">
        <v>273</v>
      </c>
      <c r="D344" s="71">
        <v>1</v>
      </c>
      <c r="E344" s="72">
        <v>2</v>
      </c>
      <c r="F344" s="24">
        <v>0</v>
      </c>
      <c r="G344" s="24">
        <f t="shared" si="71"/>
        <v>0</v>
      </c>
      <c r="H344" s="86">
        <v>0.23</v>
      </c>
      <c r="I344" s="107">
        <f t="shared" si="72"/>
        <v>0</v>
      </c>
    </row>
    <row r="345" spans="1:9" s="12" customFormat="1">
      <c r="A345" s="164"/>
      <c r="B345" s="166"/>
      <c r="C345" s="153" t="s">
        <v>274</v>
      </c>
      <c r="D345" s="71">
        <v>1</v>
      </c>
      <c r="E345" s="72">
        <v>2</v>
      </c>
      <c r="F345" s="24">
        <v>0</v>
      </c>
      <c r="G345" s="24">
        <f t="shared" si="71"/>
        <v>0</v>
      </c>
      <c r="H345" s="86">
        <v>0.23</v>
      </c>
      <c r="I345" s="107">
        <f t="shared" si="72"/>
        <v>0</v>
      </c>
    </row>
    <row r="346" spans="1:9" s="12" customFormat="1">
      <c r="A346" s="164"/>
      <c r="B346" s="166"/>
      <c r="C346" s="153" t="s">
        <v>275</v>
      </c>
      <c r="D346" s="71">
        <v>1</v>
      </c>
      <c r="E346" s="72">
        <v>2</v>
      </c>
      <c r="F346" s="24">
        <v>0</v>
      </c>
      <c r="G346" s="24">
        <f t="shared" si="71"/>
        <v>0</v>
      </c>
      <c r="H346" s="86">
        <v>0.23</v>
      </c>
      <c r="I346" s="107">
        <f t="shared" si="72"/>
        <v>0</v>
      </c>
    </row>
    <row r="347" spans="1:9" s="12" customFormat="1">
      <c r="A347" s="164"/>
      <c r="B347" s="166"/>
      <c r="C347" s="153" t="s">
        <v>276</v>
      </c>
      <c r="D347" s="71">
        <v>1</v>
      </c>
      <c r="E347" s="72">
        <v>2</v>
      </c>
      <c r="F347" s="24">
        <v>0</v>
      </c>
      <c r="G347" s="24">
        <f t="shared" si="71"/>
        <v>0</v>
      </c>
      <c r="H347" s="86">
        <v>0.23</v>
      </c>
      <c r="I347" s="107">
        <f t="shared" si="72"/>
        <v>0</v>
      </c>
    </row>
    <row r="348" spans="1:9" s="12" customFormat="1">
      <c r="A348" s="164"/>
      <c r="B348" s="166"/>
      <c r="C348" s="153" t="s">
        <v>277</v>
      </c>
      <c r="D348" s="71">
        <v>1</v>
      </c>
      <c r="E348" s="72">
        <v>2</v>
      </c>
      <c r="F348" s="24">
        <v>0</v>
      </c>
      <c r="G348" s="24">
        <f t="shared" si="71"/>
        <v>0</v>
      </c>
      <c r="H348" s="86">
        <v>0.23</v>
      </c>
      <c r="I348" s="107">
        <f t="shared" si="72"/>
        <v>0</v>
      </c>
    </row>
    <row r="349" spans="1:9" s="12" customFormat="1">
      <c r="A349" s="164"/>
      <c r="B349" s="166"/>
      <c r="C349" s="153" t="s">
        <v>278</v>
      </c>
      <c r="D349" s="71">
        <v>1</v>
      </c>
      <c r="E349" s="72">
        <v>2</v>
      </c>
      <c r="F349" s="24">
        <v>0</v>
      </c>
      <c r="G349" s="24">
        <f t="shared" si="71"/>
        <v>0</v>
      </c>
      <c r="H349" s="86">
        <v>0.23</v>
      </c>
      <c r="I349" s="107">
        <f t="shared" si="72"/>
        <v>0</v>
      </c>
    </row>
    <row r="350" spans="1:9" s="12" customFormat="1">
      <c r="A350" s="164"/>
      <c r="B350" s="166"/>
      <c r="C350" s="153" t="s">
        <v>279</v>
      </c>
      <c r="D350" s="71">
        <v>1</v>
      </c>
      <c r="E350" s="72">
        <v>2</v>
      </c>
      <c r="F350" s="24">
        <v>0</v>
      </c>
      <c r="G350" s="24">
        <f t="shared" si="71"/>
        <v>0</v>
      </c>
      <c r="H350" s="86">
        <v>0.23</v>
      </c>
      <c r="I350" s="107">
        <f t="shared" si="72"/>
        <v>0</v>
      </c>
    </row>
    <row r="351" spans="1:9" s="12" customFormat="1">
      <c r="A351" s="164"/>
      <c r="B351" s="166"/>
      <c r="C351" s="153" t="s">
        <v>280</v>
      </c>
      <c r="D351" s="71">
        <v>1</v>
      </c>
      <c r="E351" s="72">
        <v>2</v>
      </c>
      <c r="F351" s="24">
        <v>0</v>
      </c>
      <c r="G351" s="24">
        <f t="shared" si="71"/>
        <v>0</v>
      </c>
      <c r="H351" s="86">
        <v>0.23</v>
      </c>
      <c r="I351" s="107">
        <f t="shared" si="72"/>
        <v>0</v>
      </c>
    </row>
    <row r="352" spans="1:9" s="12" customFormat="1">
      <c r="A352" s="164"/>
      <c r="B352" s="166"/>
      <c r="C352" s="153" t="s">
        <v>281</v>
      </c>
      <c r="D352" s="71">
        <v>1</v>
      </c>
      <c r="E352" s="72">
        <v>2</v>
      </c>
      <c r="F352" s="24">
        <v>0</v>
      </c>
      <c r="G352" s="24">
        <f t="shared" si="71"/>
        <v>0</v>
      </c>
      <c r="H352" s="86">
        <v>0.23</v>
      </c>
      <c r="I352" s="107">
        <f t="shared" si="72"/>
        <v>0</v>
      </c>
    </row>
    <row r="353" spans="1:9" s="12" customFormat="1">
      <c r="A353" s="164"/>
      <c r="B353" s="166"/>
      <c r="C353" s="153" t="s">
        <v>282</v>
      </c>
      <c r="D353" s="71">
        <v>1</v>
      </c>
      <c r="E353" s="72">
        <v>2</v>
      </c>
      <c r="F353" s="24">
        <v>0</v>
      </c>
      <c r="G353" s="24">
        <f t="shared" si="71"/>
        <v>0</v>
      </c>
      <c r="H353" s="86">
        <v>0.23</v>
      </c>
      <c r="I353" s="107">
        <f t="shared" si="72"/>
        <v>0</v>
      </c>
    </row>
    <row r="354" spans="1:9" s="12" customFormat="1">
      <c r="A354" s="164"/>
      <c r="B354" s="166"/>
      <c r="C354" s="153" t="s">
        <v>283</v>
      </c>
      <c r="D354" s="71">
        <v>1</v>
      </c>
      <c r="E354" s="72">
        <v>2</v>
      </c>
      <c r="F354" s="24">
        <v>0</v>
      </c>
      <c r="G354" s="24">
        <f t="shared" si="71"/>
        <v>0</v>
      </c>
      <c r="H354" s="86">
        <v>0.23</v>
      </c>
      <c r="I354" s="107">
        <f t="shared" si="72"/>
        <v>0</v>
      </c>
    </row>
    <row r="355" spans="1:9" s="12" customFormat="1">
      <c r="A355" s="164"/>
      <c r="B355" s="166"/>
      <c r="C355" s="153" t="s">
        <v>284</v>
      </c>
      <c r="D355" s="71">
        <v>1</v>
      </c>
      <c r="E355" s="72">
        <v>2</v>
      </c>
      <c r="F355" s="24">
        <v>0</v>
      </c>
      <c r="G355" s="24">
        <f t="shared" si="71"/>
        <v>0</v>
      </c>
      <c r="H355" s="86">
        <v>0.23</v>
      </c>
      <c r="I355" s="107">
        <f t="shared" si="72"/>
        <v>0</v>
      </c>
    </row>
    <row r="356" spans="1:9" s="12" customFormat="1">
      <c r="A356" s="164"/>
      <c r="B356" s="166"/>
      <c r="C356" s="153" t="s">
        <v>285</v>
      </c>
      <c r="D356" s="71">
        <v>1</v>
      </c>
      <c r="E356" s="72">
        <v>2</v>
      </c>
      <c r="F356" s="24">
        <v>0</v>
      </c>
      <c r="G356" s="24">
        <f t="shared" si="71"/>
        <v>0</v>
      </c>
      <c r="H356" s="86">
        <v>0.23</v>
      </c>
      <c r="I356" s="107">
        <f t="shared" si="72"/>
        <v>0</v>
      </c>
    </row>
    <row r="357" spans="1:9" s="12" customFormat="1">
      <c r="A357" s="164"/>
      <c r="B357" s="166"/>
      <c r="C357" s="153" t="s">
        <v>286</v>
      </c>
      <c r="D357" s="71">
        <v>1</v>
      </c>
      <c r="E357" s="72">
        <v>2</v>
      </c>
      <c r="F357" s="24">
        <v>0</v>
      </c>
      <c r="G357" s="24">
        <f t="shared" si="71"/>
        <v>0</v>
      </c>
      <c r="H357" s="86">
        <v>0.23</v>
      </c>
      <c r="I357" s="107">
        <f t="shared" si="72"/>
        <v>0</v>
      </c>
    </row>
    <row r="358" spans="1:9" s="12" customFormat="1">
      <c r="A358" s="164"/>
      <c r="B358" s="166"/>
      <c r="C358" s="153" t="s">
        <v>287</v>
      </c>
      <c r="D358" s="71">
        <v>1</v>
      </c>
      <c r="E358" s="72">
        <v>2</v>
      </c>
      <c r="F358" s="24">
        <v>0</v>
      </c>
      <c r="G358" s="24">
        <f t="shared" si="71"/>
        <v>0</v>
      </c>
      <c r="H358" s="86">
        <v>0.23</v>
      </c>
      <c r="I358" s="107">
        <f t="shared" si="72"/>
        <v>0</v>
      </c>
    </row>
    <row r="359" spans="1:9" s="12" customFormat="1">
      <c r="A359" s="164"/>
      <c r="B359" s="166"/>
      <c r="C359" s="153" t="s">
        <v>288</v>
      </c>
      <c r="D359" s="71">
        <v>1</v>
      </c>
      <c r="E359" s="72">
        <v>2</v>
      </c>
      <c r="F359" s="24">
        <v>0</v>
      </c>
      <c r="G359" s="24">
        <f t="shared" si="71"/>
        <v>0</v>
      </c>
      <c r="H359" s="86">
        <v>0.23</v>
      </c>
      <c r="I359" s="107">
        <f t="shared" si="72"/>
        <v>0</v>
      </c>
    </row>
    <row r="360" spans="1:9" s="12" customFormat="1">
      <c r="A360" s="164"/>
      <c r="B360" s="166"/>
      <c r="C360" s="153" t="s">
        <v>289</v>
      </c>
      <c r="D360" s="71">
        <v>1</v>
      </c>
      <c r="E360" s="72">
        <v>2</v>
      </c>
      <c r="F360" s="24">
        <v>0</v>
      </c>
      <c r="G360" s="24">
        <f t="shared" si="71"/>
        <v>0</v>
      </c>
      <c r="H360" s="86">
        <v>0.23</v>
      </c>
      <c r="I360" s="107">
        <f t="shared" si="72"/>
        <v>0</v>
      </c>
    </row>
    <row r="361" spans="1:9" s="12" customFormat="1">
      <c r="A361" s="164"/>
      <c r="B361" s="166"/>
      <c r="C361" s="153" t="s">
        <v>290</v>
      </c>
      <c r="D361" s="71">
        <v>1</v>
      </c>
      <c r="E361" s="72">
        <v>2</v>
      </c>
      <c r="F361" s="24">
        <v>0</v>
      </c>
      <c r="G361" s="24">
        <f t="shared" si="71"/>
        <v>0</v>
      </c>
      <c r="H361" s="86">
        <v>0.23</v>
      </c>
      <c r="I361" s="107">
        <f t="shared" si="72"/>
        <v>0</v>
      </c>
    </row>
    <row r="362" spans="1:9" s="12" customFormat="1" ht="15.75" thickBot="1">
      <c r="A362" s="167"/>
      <c r="B362" s="168"/>
      <c r="C362" s="154" t="s">
        <v>291</v>
      </c>
      <c r="D362" s="78">
        <v>1</v>
      </c>
      <c r="E362" s="148">
        <v>2</v>
      </c>
      <c r="F362" s="31">
        <v>0</v>
      </c>
      <c r="G362" s="31">
        <f t="shared" si="71"/>
        <v>0</v>
      </c>
      <c r="H362" s="109">
        <v>0.23</v>
      </c>
      <c r="I362" s="110">
        <f t="shared" si="72"/>
        <v>0</v>
      </c>
    </row>
    <row r="363" spans="1:9" s="12" customFormat="1" ht="15.75" thickBot="1">
      <c r="A363" s="158" t="s">
        <v>75</v>
      </c>
      <c r="B363" s="159"/>
      <c r="C363" s="159"/>
      <c r="D363" s="159"/>
      <c r="E363" s="159"/>
      <c r="F363" s="160"/>
      <c r="G363" s="63">
        <f>SUM(G343:G362)</f>
        <v>0</v>
      </c>
      <c r="H363" s="83"/>
      <c r="I363" s="83">
        <f>G363*1.23</f>
        <v>0</v>
      </c>
    </row>
    <row r="364" spans="1:9" s="12" customFormat="1" ht="15.75" thickBot="1">
      <c r="A364" s="68"/>
      <c r="B364" s="91"/>
      <c r="C364" s="68"/>
      <c r="D364" s="68"/>
      <c r="E364" s="68"/>
      <c r="F364" s="68"/>
      <c r="G364" s="69"/>
      <c r="H364" s="102"/>
      <c r="I364" s="85"/>
    </row>
    <row r="365" spans="1:9" s="12" customFormat="1" ht="64.5" customHeight="1" thickBot="1">
      <c r="A365" s="23">
        <v>45</v>
      </c>
      <c r="B365" s="157" t="s">
        <v>247</v>
      </c>
      <c r="C365" s="155" t="s">
        <v>292</v>
      </c>
      <c r="D365" s="156">
        <v>1</v>
      </c>
      <c r="E365" s="144">
        <v>2</v>
      </c>
      <c r="F365" s="79">
        <v>0</v>
      </c>
      <c r="G365" s="79">
        <f t="shared" ref="G365" si="73">E365*F365</f>
        <v>0</v>
      </c>
      <c r="H365" s="115">
        <v>0.23</v>
      </c>
      <c r="I365" s="116">
        <f t="shared" ref="I365" si="74">G365*1.23</f>
        <v>0</v>
      </c>
    </row>
    <row r="366" spans="1:9" s="12" customFormat="1" ht="15.75" thickBot="1">
      <c r="A366" s="158" t="s">
        <v>75</v>
      </c>
      <c r="B366" s="159"/>
      <c r="C366" s="159"/>
      <c r="D366" s="159"/>
      <c r="E366" s="159"/>
      <c r="F366" s="160"/>
      <c r="G366" s="63">
        <f>G365</f>
        <v>0</v>
      </c>
      <c r="H366" s="83"/>
      <c r="I366" s="83">
        <f>G366*1.23</f>
        <v>0</v>
      </c>
    </row>
    <row r="367" spans="1:9" s="12" customFormat="1" ht="15.75" thickBot="1">
      <c r="A367" s="68"/>
      <c r="B367" s="91"/>
      <c r="C367" s="68"/>
      <c r="D367" s="68"/>
      <c r="E367" s="68"/>
      <c r="F367" s="68"/>
      <c r="G367" s="69"/>
      <c r="H367" s="102"/>
      <c r="I367" s="85"/>
    </row>
    <row r="368" spans="1:9" s="12" customFormat="1">
      <c r="A368" s="163">
        <v>46</v>
      </c>
      <c r="B368" s="165" t="s">
        <v>248</v>
      </c>
      <c r="C368" s="150" t="s">
        <v>293</v>
      </c>
      <c r="D368" s="76">
        <v>1</v>
      </c>
      <c r="E368" s="149">
        <v>2</v>
      </c>
      <c r="F368" s="22">
        <v>0</v>
      </c>
      <c r="G368" s="22">
        <f t="shared" ref="G368:G369" si="75">E368*F368</f>
        <v>0</v>
      </c>
      <c r="H368" s="104">
        <v>0.23</v>
      </c>
      <c r="I368" s="105">
        <f t="shared" ref="I368:I369" si="76">G368*1.23</f>
        <v>0</v>
      </c>
    </row>
    <row r="369" spans="1:9" s="12" customFormat="1" ht="54.75" customHeight="1" thickBot="1">
      <c r="A369" s="164"/>
      <c r="B369" s="166"/>
      <c r="C369" s="152" t="s">
        <v>294</v>
      </c>
      <c r="D369" s="78">
        <v>1</v>
      </c>
      <c r="E369" s="137">
        <v>2</v>
      </c>
      <c r="F369" s="30">
        <v>0</v>
      </c>
      <c r="G369" s="30">
        <f t="shared" si="75"/>
        <v>0</v>
      </c>
      <c r="H369" s="109">
        <v>0.23</v>
      </c>
      <c r="I369" s="110">
        <f t="shared" si="76"/>
        <v>0</v>
      </c>
    </row>
    <row r="370" spans="1:9" s="12" customFormat="1" ht="15.75" thickBot="1">
      <c r="A370" s="158" t="s">
        <v>75</v>
      </c>
      <c r="B370" s="159"/>
      <c r="C370" s="161"/>
      <c r="D370" s="161"/>
      <c r="E370" s="161"/>
      <c r="F370" s="162"/>
      <c r="G370" s="64">
        <f>SUM(G368:G369)</f>
        <v>0</v>
      </c>
      <c r="H370" s="100"/>
      <c r="I370" s="100">
        <f>G370*1.23</f>
        <v>0</v>
      </c>
    </row>
    <row r="371" spans="1:9" s="12" customFormat="1" ht="15.75" thickBot="1">
      <c r="A371" s="68"/>
      <c r="B371" s="91"/>
      <c r="C371" s="68"/>
      <c r="D371" s="68"/>
      <c r="E371" s="68"/>
      <c r="F371" s="68"/>
      <c r="G371" s="69"/>
      <c r="H371" s="102"/>
      <c r="I371" s="85"/>
    </row>
    <row r="372" spans="1:9" s="12" customFormat="1">
      <c r="A372" s="163">
        <v>47</v>
      </c>
      <c r="B372" s="165" t="s">
        <v>249</v>
      </c>
      <c r="C372" s="150" t="s">
        <v>295</v>
      </c>
      <c r="D372" s="76">
        <v>1</v>
      </c>
      <c r="E372" s="149">
        <v>2</v>
      </c>
      <c r="F372" s="22">
        <v>0</v>
      </c>
      <c r="G372" s="22">
        <f t="shared" ref="G372:G401" si="77">E372*F372</f>
        <v>0</v>
      </c>
      <c r="H372" s="104">
        <v>0.23</v>
      </c>
      <c r="I372" s="105">
        <f t="shared" ref="I372:I401" si="78">G372*1.23</f>
        <v>0</v>
      </c>
    </row>
    <row r="373" spans="1:9" s="12" customFormat="1">
      <c r="A373" s="164"/>
      <c r="B373" s="166"/>
      <c r="C373" s="153" t="s">
        <v>296</v>
      </c>
      <c r="D373" s="71">
        <v>1</v>
      </c>
      <c r="E373" s="72">
        <v>2</v>
      </c>
      <c r="F373" s="24">
        <v>0</v>
      </c>
      <c r="G373" s="24">
        <f t="shared" si="77"/>
        <v>0</v>
      </c>
      <c r="H373" s="86">
        <v>0.23</v>
      </c>
      <c r="I373" s="107">
        <f t="shared" si="78"/>
        <v>0</v>
      </c>
    </row>
    <row r="374" spans="1:9" s="12" customFormat="1">
      <c r="A374" s="164"/>
      <c r="B374" s="166"/>
      <c r="C374" s="153" t="s">
        <v>297</v>
      </c>
      <c r="D374" s="71">
        <v>1</v>
      </c>
      <c r="E374" s="72">
        <v>2</v>
      </c>
      <c r="F374" s="24">
        <v>0</v>
      </c>
      <c r="G374" s="24">
        <f t="shared" si="77"/>
        <v>0</v>
      </c>
      <c r="H374" s="86">
        <v>0.23</v>
      </c>
      <c r="I374" s="107">
        <f t="shared" si="78"/>
        <v>0</v>
      </c>
    </row>
    <row r="375" spans="1:9" s="12" customFormat="1">
      <c r="A375" s="164"/>
      <c r="B375" s="166"/>
      <c r="C375" s="153" t="s">
        <v>298</v>
      </c>
      <c r="D375" s="71">
        <v>1</v>
      </c>
      <c r="E375" s="72">
        <v>2</v>
      </c>
      <c r="F375" s="24">
        <v>0</v>
      </c>
      <c r="G375" s="24">
        <f t="shared" si="77"/>
        <v>0</v>
      </c>
      <c r="H375" s="86">
        <v>0.23</v>
      </c>
      <c r="I375" s="107">
        <f t="shared" si="78"/>
        <v>0</v>
      </c>
    </row>
    <row r="376" spans="1:9" s="12" customFormat="1">
      <c r="A376" s="164"/>
      <c r="B376" s="166"/>
      <c r="C376" s="153" t="s">
        <v>299</v>
      </c>
      <c r="D376" s="71">
        <v>1</v>
      </c>
      <c r="E376" s="72">
        <v>2</v>
      </c>
      <c r="F376" s="24">
        <v>0</v>
      </c>
      <c r="G376" s="24">
        <f t="shared" si="77"/>
        <v>0</v>
      </c>
      <c r="H376" s="86">
        <v>0.23</v>
      </c>
      <c r="I376" s="107">
        <f t="shared" si="78"/>
        <v>0</v>
      </c>
    </row>
    <row r="377" spans="1:9" s="12" customFormat="1">
      <c r="A377" s="164"/>
      <c r="B377" s="166"/>
      <c r="C377" s="153" t="s">
        <v>300</v>
      </c>
      <c r="D377" s="71">
        <v>1</v>
      </c>
      <c r="E377" s="72">
        <v>2</v>
      </c>
      <c r="F377" s="24">
        <v>0</v>
      </c>
      <c r="G377" s="24">
        <f t="shared" si="77"/>
        <v>0</v>
      </c>
      <c r="H377" s="86">
        <v>0.23</v>
      </c>
      <c r="I377" s="107">
        <f t="shared" si="78"/>
        <v>0</v>
      </c>
    </row>
    <row r="378" spans="1:9" s="12" customFormat="1">
      <c r="A378" s="164"/>
      <c r="B378" s="166"/>
      <c r="C378" s="153" t="s">
        <v>301</v>
      </c>
      <c r="D378" s="71">
        <v>1</v>
      </c>
      <c r="E378" s="72">
        <v>2</v>
      </c>
      <c r="F378" s="24">
        <v>0</v>
      </c>
      <c r="G378" s="24">
        <f t="shared" si="77"/>
        <v>0</v>
      </c>
      <c r="H378" s="86">
        <v>0.23</v>
      </c>
      <c r="I378" s="107">
        <f t="shared" si="78"/>
        <v>0</v>
      </c>
    </row>
    <row r="379" spans="1:9" s="12" customFormat="1">
      <c r="A379" s="164"/>
      <c r="B379" s="166"/>
      <c r="C379" s="153" t="s">
        <v>302</v>
      </c>
      <c r="D379" s="71">
        <v>1</v>
      </c>
      <c r="E379" s="72">
        <v>2</v>
      </c>
      <c r="F379" s="24">
        <v>0</v>
      </c>
      <c r="G379" s="24">
        <f t="shared" si="77"/>
        <v>0</v>
      </c>
      <c r="H379" s="86">
        <v>0.23</v>
      </c>
      <c r="I379" s="107">
        <f t="shared" si="78"/>
        <v>0</v>
      </c>
    </row>
    <row r="380" spans="1:9" s="12" customFormat="1">
      <c r="A380" s="164"/>
      <c r="B380" s="166"/>
      <c r="C380" s="153" t="s">
        <v>303</v>
      </c>
      <c r="D380" s="71">
        <v>1</v>
      </c>
      <c r="E380" s="72">
        <v>2</v>
      </c>
      <c r="F380" s="24">
        <v>0</v>
      </c>
      <c r="G380" s="24">
        <f t="shared" si="77"/>
        <v>0</v>
      </c>
      <c r="H380" s="86">
        <v>0.23</v>
      </c>
      <c r="I380" s="107">
        <f t="shared" si="78"/>
        <v>0</v>
      </c>
    </row>
    <row r="381" spans="1:9" s="12" customFormat="1">
      <c r="A381" s="164"/>
      <c r="B381" s="166"/>
      <c r="C381" s="153" t="s">
        <v>304</v>
      </c>
      <c r="D381" s="71">
        <v>1</v>
      </c>
      <c r="E381" s="72">
        <v>2</v>
      </c>
      <c r="F381" s="24">
        <v>0</v>
      </c>
      <c r="G381" s="24">
        <f t="shared" si="77"/>
        <v>0</v>
      </c>
      <c r="H381" s="86">
        <v>0.23</v>
      </c>
      <c r="I381" s="107">
        <f t="shared" si="78"/>
        <v>0</v>
      </c>
    </row>
    <row r="382" spans="1:9" s="12" customFormat="1">
      <c r="A382" s="164"/>
      <c r="B382" s="166"/>
      <c r="C382" s="153" t="s">
        <v>305</v>
      </c>
      <c r="D382" s="71">
        <v>1</v>
      </c>
      <c r="E382" s="72">
        <v>2</v>
      </c>
      <c r="F382" s="24">
        <v>0</v>
      </c>
      <c r="G382" s="24">
        <f t="shared" si="77"/>
        <v>0</v>
      </c>
      <c r="H382" s="86">
        <v>0.23</v>
      </c>
      <c r="I382" s="107">
        <f t="shared" si="78"/>
        <v>0</v>
      </c>
    </row>
    <row r="383" spans="1:9" s="12" customFormat="1">
      <c r="A383" s="164"/>
      <c r="B383" s="166"/>
      <c r="C383" s="153" t="s">
        <v>306</v>
      </c>
      <c r="D383" s="71">
        <v>1</v>
      </c>
      <c r="E383" s="72">
        <v>2</v>
      </c>
      <c r="F383" s="24">
        <v>0</v>
      </c>
      <c r="G383" s="24">
        <f t="shared" si="77"/>
        <v>0</v>
      </c>
      <c r="H383" s="86">
        <v>0.23</v>
      </c>
      <c r="I383" s="107">
        <f t="shared" si="78"/>
        <v>0</v>
      </c>
    </row>
    <row r="384" spans="1:9" s="12" customFormat="1">
      <c r="A384" s="164"/>
      <c r="B384" s="166"/>
      <c r="C384" s="153" t="s">
        <v>307</v>
      </c>
      <c r="D384" s="71">
        <v>1</v>
      </c>
      <c r="E384" s="72">
        <v>2</v>
      </c>
      <c r="F384" s="24">
        <v>0</v>
      </c>
      <c r="G384" s="24">
        <f t="shared" si="77"/>
        <v>0</v>
      </c>
      <c r="H384" s="86">
        <v>0.23</v>
      </c>
      <c r="I384" s="107">
        <f t="shared" si="78"/>
        <v>0</v>
      </c>
    </row>
    <row r="385" spans="1:9" s="12" customFormat="1">
      <c r="A385" s="164"/>
      <c r="B385" s="166"/>
      <c r="C385" s="153" t="s">
        <v>308</v>
      </c>
      <c r="D385" s="71">
        <v>1</v>
      </c>
      <c r="E385" s="72">
        <v>2</v>
      </c>
      <c r="F385" s="24">
        <v>0</v>
      </c>
      <c r="G385" s="24">
        <f t="shared" si="77"/>
        <v>0</v>
      </c>
      <c r="H385" s="86">
        <v>0.23</v>
      </c>
      <c r="I385" s="107">
        <f t="shared" si="78"/>
        <v>0</v>
      </c>
    </row>
    <row r="386" spans="1:9" s="12" customFormat="1">
      <c r="A386" s="164"/>
      <c r="B386" s="166"/>
      <c r="C386" s="153" t="s">
        <v>309</v>
      </c>
      <c r="D386" s="71">
        <v>1</v>
      </c>
      <c r="E386" s="72">
        <v>2</v>
      </c>
      <c r="F386" s="24">
        <v>0</v>
      </c>
      <c r="G386" s="24">
        <f t="shared" si="77"/>
        <v>0</v>
      </c>
      <c r="H386" s="86">
        <v>0.23</v>
      </c>
      <c r="I386" s="107">
        <f t="shared" si="78"/>
        <v>0</v>
      </c>
    </row>
    <row r="387" spans="1:9" s="12" customFormat="1">
      <c r="A387" s="164"/>
      <c r="B387" s="166"/>
      <c r="C387" s="153" t="s">
        <v>310</v>
      </c>
      <c r="D387" s="71">
        <v>1</v>
      </c>
      <c r="E387" s="72">
        <v>2</v>
      </c>
      <c r="F387" s="24">
        <v>0</v>
      </c>
      <c r="G387" s="24">
        <f t="shared" si="77"/>
        <v>0</v>
      </c>
      <c r="H387" s="86">
        <v>0.23</v>
      </c>
      <c r="I387" s="107">
        <f t="shared" si="78"/>
        <v>0</v>
      </c>
    </row>
    <row r="388" spans="1:9" s="12" customFormat="1">
      <c r="A388" s="164"/>
      <c r="B388" s="166"/>
      <c r="C388" s="153" t="s">
        <v>311</v>
      </c>
      <c r="D388" s="71">
        <v>1</v>
      </c>
      <c r="E388" s="72">
        <v>2</v>
      </c>
      <c r="F388" s="24">
        <v>0</v>
      </c>
      <c r="G388" s="24">
        <f t="shared" si="77"/>
        <v>0</v>
      </c>
      <c r="H388" s="86">
        <v>0.23</v>
      </c>
      <c r="I388" s="107">
        <f t="shared" si="78"/>
        <v>0</v>
      </c>
    </row>
    <row r="389" spans="1:9" s="12" customFormat="1">
      <c r="A389" s="164"/>
      <c r="B389" s="166"/>
      <c r="C389" s="153" t="s">
        <v>312</v>
      </c>
      <c r="D389" s="71">
        <v>1</v>
      </c>
      <c r="E389" s="72">
        <v>2</v>
      </c>
      <c r="F389" s="24">
        <v>0</v>
      </c>
      <c r="G389" s="24">
        <f t="shared" si="77"/>
        <v>0</v>
      </c>
      <c r="H389" s="86">
        <v>0.23</v>
      </c>
      <c r="I389" s="107">
        <f t="shared" si="78"/>
        <v>0</v>
      </c>
    </row>
    <row r="390" spans="1:9" s="12" customFormat="1">
      <c r="A390" s="164"/>
      <c r="B390" s="166"/>
      <c r="C390" s="153" t="s">
        <v>313</v>
      </c>
      <c r="D390" s="71">
        <v>1</v>
      </c>
      <c r="E390" s="72">
        <v>2</v>
      </c>
      <c r="F390" s="24">
        <v>0</v>
      </c>
      <c r="G390" s="24">
        <f t="shared" si="77"/>
        <v>0</v>
      </c>
      <c r="H390" s="86">
        <v>0.23</v>
      </c>
      <c r="I390" s="107">
        <f t="shared" si="78"/>
        <v>0</v>
      </c>
    </row>
    <row r="391" spans="1:9" s="12" customFormat="1">
      <c r="A391" s="164"/>
      <c r="B391" s="166"/>
      <c r="C391" s="153" t="s">
        <v>314</v>
      </c>
      <c r="D391" s="71">
        <v>1</v>
      </c>
      <c r="E391" s="72">
        <v>2</v>
      </c>
      <c r="F391" s="24">
        <v>0</v>
      </c>
      <c r="G391" s="24">
        <f t="shared" si="77"/>
        <v>0</v>
      </c>
      <c r="H391" s="86">
        <v>0.23</v>
      </c>
      <c r="I391" s="107">
        <f t="shared" si="78"/>
        <v>0</v>
      </c>
    </row>
    <row r="392" spans="1:9" s="12" customFormat="1">
      <c r="A392" s="164"/>
      <c r="B392" s="166"/>
      <c r="C392" s="153" t="s">
        <v>315</v>
      </c>
      <c r="D392" s="71">
        <v>1</v>
      </c>
      <c r="E392" s="72">
        <v>2</v>
      </c>
      <c r="F392" s="24">
        <v>0</v>
      </c>
      <c r="G392" s="24">
        <f t="shared" si="77"/>
        <v>0</v>
      </c>
      <c r="H392" s="86">
        <v>0.23</v>
      </c>
      <c r="I392" s="107">
        <f t="shared" si="78"/>
        <v>0</v>
      </c>
    </row>
    <row r="393" spans="1:9" s="12" customFormat="1">
      <c r="A393" s="164"/>
      <c r="B393" s="166"/>
      <c r="C393" s="153" t="s">
        <v>316</v>
      </c>
      <c r="D393" s="71">
        <v>1</v>
      </c>
      <c r="E393" s="72">
        <v>2</v>
      </c>
      <c r="F393" s="24">
        <v>0</v>
      </c>
      <c r="G393" s="24">
        <f t="shared" si="77"/>
        <v>0</v>
      </c>
      <c r="H393" s="86">
        <v>0.23</v>
      </c>
      <c r="I393" s="107">
        <f t="shared" si="78"/>
        <v>0</v>
      </c>
    </row>
    <row r="394" spans="1:9" s="12" customFormat="1">
      <c r="A394" s="164"/>
      <c r="B394" s="166"/>
      <c r="C394" s="153" t="s">
        <v>317</v>
      </c>
      <c r="D394" s="71">
        <v>1</v>
      </c>
      <c r="E394" s="72">
        <v>2</v>
      </c>
      <c r="F394" s="24">
        <v>0</v>
      </c>
      <c r="G394" s="24">
        <f t="shared" si="77"/>
        <v>0</v>
      </c>
      <c r="H394" s="86">
        <v>0.23</v>
      </c>
      <c r="I394" s="107">
        <f t="shared" si="78"/>
        <v>0</v>
      </c>
    </row>
    <row r="395" spans="1:9" s="12" customFormat="1">
      <c r="A395" s="164"/>
      <c r="B395" s="166"/>
      <c r="C395" s="153" t="s">
        <v>318</v>
      </c>
      <c r="D395" s="71">
        <v>1</v>
      </c>
      <c r="E395" s="72">
        <v>2</v>
      </c>
      <c r="F395" s="24">
        <v>0</v>
      </c>
      <c r="G395" s="24">
        <f t="shared" si="77"/>
        <v>0</v>
      </c>
      <c r="H395" s="86">
        <v>0.23</v>
      </c>
      <c r="I395" s="107">
        <f t="shared" si="78"/>
        <v>0</v>
      </c>
    </row>
    <row r="396" spans="1:9" s="12" customFormat="1">
      <c r="A396" s="164"/>
      <c r="B396" s="166"/>
      <c r="C396" s="153" t="s">
        <v>319</v>
      </c>
      <c r="D396" s="71">
        <v>1</v>
      </c>
      <c r="E396" s="72">
        <v>2</v>
      </c>
      <c r="F396" s="24">
        <v>0</v>
      </c>
      <c r="G396" s="24">
        <f t="shared" si="77"/>
        <v>0</v>
      </c>
      <c r="H396" s="86">
        <v>0.23</v>
      </c>
      <c r="I396" s="107">
        <f t="shared" si="78"/>
        <v>0</v>
      </c>
    </row>
    <row r="397" spans="1:9" s="12" customFormat="1">
      <c r="A397" s="164"/>
      <c r="B397" s="166"/>
      <c r="C397" s="153" t="s">
        <v>320</v>
      </c>
      <c r="D397" s="71">
        <v>1</v>
      </c>
      <c r="E397" s="72">
        <v>2</v>
      </c>
      <c r="F397" s="24">
        <v>0</v>
      </c>
      <c r="G397" s="24">
        <f t="shared" si="77"/>
        <v>0</v>
      </c>
      <c r="H397" s="86">
        <v>0.23</v>
      </c>
      <c r="I397" s="107">
        <f t="shared" si="78"/>
        <v>0</v>
      </c>
    </row>
    <row r="398" spans="1:9" s="12" customFormat="1">
      <c r="A398" s="164"/>
      <c r="B398" s="166"/>
      <c r="C398" s="153" t="s">
        <v>321</v>
      </c>
      <c r="D398" s="71">
        <v>1</v>
      </c>
      <c r="E398" s="72">
        <v>2</v>
      </c>
      <c r="F398" s="24">
        <v>0</v>
      </c>
      <c r="G398" s="24">
        <f t="shared" si="77"/>
        <v>0</v>
      </c>
      <c r="H398" s="86">
        <v>0.23</v>
      </c>
      <c r="I398" s="107">
        <f t="shared" si="78"/>
        <v>0</v>
      </c>
    </row>
    <row r="399" spans="1:9" s="12" customFormat="1">
      <c r="A399" s="164"/>
      <c r="B399" s="166"/>
      <c r="C399" s="153" t="s">
        <v>322</v>
      </c>
      <c r="D399" s="71">
        <v>1</v>
      </c>
      <c r="E399" s="72">
        <v>2</v>
      </c>
      <c r="F399" s="24">
        <v>0</v>
      </c>
      <c r="G399" s="24">
        <f t="shared" si="77"/>
        <v>0</v>
      </c>
      <c r="H399" s="86">
        <v>0.23</v>
      </c>
      <c r="I399" s="107">
        <f t="shared" si="78"/>
        <v>0</v>
      </c>
    </row>
    <row r="400" spans="1:9" s="12" customFormat="1">
      <c r="A400" s="164"/>
      <c r="B400" s="166"/>
      <c r="C400" s="153" t="s">
        <v>323</v>
      </c>
      <c r="D400" s="71">
        <v>1</v>
      </c>
      <c r="E400" s="72">
        <v>2</v>
      </c>
      <c r="F400" s="24">
        <v>0</v>
      </c>
      <c r="G400" s="24">
        <f t="shared" si="77"/>
        <v>0</v>
      </c>
      <c r="H400" s="86">
        <v>0.23</v>
      </c>
      <c r="I400" s="107">
        <f t="shared" si="78"/>
        <v>0</v>
      </c>
    </row>
    <row r="401" spans="1:9" s="12" customFormat="1" ht="15.75" thickBot="1">
      <c r="A401" s="164"/>
      <c r="B401" s="166"/>
      <c r="C401" s="154" t="s">
        <v>324</v>
      </c>
      <c r="D401" s="78">
        <v>1</v>
      </c>
      <c r="E401" s="148">
        <v>2</v>
      </c>
      <c r="F401" s="31">
        <v>0</v>
      </c>
      <c r="G401" s="31">
        <f t="shared" si="77"/>
        <v>0</v>
      </c>
      <c r="H401" s="109">
        <v>0.23</v>
      </c>
      <c r="I401" s="110">
        <f t="shared" si="78"/>
        <v>0</v>
      </c>
    </row>
    <row r="402" spans="1:9" s="12" customFormat="1" ht="15.75" thickBot="1">
      <c r="A402" s="158" t="s">
        <v>75</v>
      </c>
      <c r="B402" s="159"/>
      <c r="C402" s="159"/>
      <c r="D402" s="159"/>
      <c r="E402" s="159"/>
      <c r="F402" s="160"/>
      <c r="G402" s="63">
        <f>SUM(G372:G401)</f>
        <v>0</v>
      </c>
      <c r="H402" s="83"/>
      <c r="I402" s="83">
        <f>G402*1.23</f>
        <v>0</v>
      </c>
    </row>
    <row r="403" spans="1:9" s="12" customFormat="1" ht="15.75" thickBot="1">
      <c r="A403" s="68"/>
      <c r="B403" s="91"/>
      <c r="C403" s="68"/>
      <c r="D403" s="68"/>
      <c r="E403" s="68"/>
      <c r="F403" s="68"/>
      <c r="G403" s="69"/>
      <c r="H403" s="102"/>
      <c r="I403" s="85"/>
    </row>
    <row r="404" spans="1:9" s="12" customFormat="1" ht="25.5">
      <c r="A404" s="163">
        <v>48</v>
      </c>
      <c r="B404" s="165" t="s">
        <v>250</v>
      </c>
      <c r="C404" s="150" t="s">
        <v>326</v>
      </c>
      <c r="D404" s="76">
        <v>1</v>
      </c>
      <c r="E404" s="149">
        <v>2</v>
      </c>
      <c r="F404" s="22">
        <v>0</v>
      </c>
      <c r="G404" s="22">
        <f t="shared" ref="G404:G405" si="79">E404*F404</f>
        <v>0</v>
      </c>
      <c r="H404" s="104">
        <v>0.23</v>
      </c>
      <c r="I404" s="105">
        <f t="shared" ref="I404:I405" si="80">G404*1.23</f>
        <v>0</v>
      </c>
    </row>
    <row r="405" spans="1:9" s="12" customFormat="1" ht="54.75" customHeight="1" thickBot="1">
      <c r="A405" s="164"/>
      <c r="B405" s="166"/>
      <c r="C405" s="152" t="s">
        <v>325</v>
      </c>
      <c r="D405" s="78">
        <v>1</v>
      </c>
      <c r="E405" s="137">
        <v>2</v>
      </c>
      <c r="F405" s="30">
        <v>0</v>
      </c>
      <c r="G405" s="30">
        <f t="shared" si="79"/>
        <v>0</v>
      </c>
      <c r="H405" s="109">
        <v>0.23</v>
      </c>
      <c r="I405" s="110">
        <f t="shared" si="80"/>
        <v>0</v>
      </c>
    </row>
    <row r="406" spans="1:9" s="12" customFormat="1" ht="15.75" thickBot="1">
      <c r="A406" s="158" t="s">
        <v>75</v>
      </c>
      <c r="B406" s="159"/>
      <c r="C406" s="161"/>
      <c r="D406" s="161"/>
      <c r="E406" s="161"/>
      <c r="F406" s="162"/>
      <c r="G406" s="64">
        <f>SUM(G404:G405)</f>
        <v>0</v>
      </c>
      <c r="H406" s="100"/>
      <c r="I406" s="100">
        <f>G406*1.23</f>
        <v>0</v>
      </c>
    </row>
    <row r="407" spans="1:9" s="12" customFormat="1" ht="15.75" thickBot="1">
      <c r="A407" s="68"/>
      <c r="B407" s="91"/>
      <c r="C407" s="68"/>
      <c r="D407" s="68"/>
      <c r="E407" s="68"/>
      <c r="F407" s="68"/>
      <c r="G407" s="69"/>
      <c r="H407" s="102"/>
      <c r="I407" s="85"/>
    </row>
    <row r="408" spans="1:9" s="12" customFormat="1">
      <c r="A408" s="163">
        <v>49</v>
      </c>
      <c r="B408" s="165" t="s">
        <v>327</v>
      </c>
      <c r="C408" s="150" t="s">
        <v>328</v>
      </c>
      <c r="D408" s="76">
        <v>1</v>
      </c>
      <c r="E408" s="149">
        <v>2</v>
      </c>
      <c r="F408" s="22">
        <v>0</v>
      </c>
      <c r="G408" s="22">
        <f t="shared" ref="G408:G411" si="81">E408*F408</f>
        <v>0</v>
      </c>
      <c r="H408" s="104">
        <v>0.23</v>
      </c>
      <c r="I408" s="105">
        <f t="shared" ref="I408:I411" si="82">G408*1.23</f>
        <v>0</v>
      </c>
    </row>
    <row r="409" spans="1:9" s="12" customFormat="1">
      <c r="A409" s="164"/>
      <c r="B409" s="166"/>
      <c r="C409" s="151" t="s">
        <v>329</v>
      </c>
      <c r="D409" s="71">
        <v>1</v>
      </c>
      <c r="E409" s="72">
        <v>2</v>
      </c>
      <c r="F409" s="24">
        <v>0</v>
      </c>
      <c r="G409" s="24">
        <f t="shared" si="81"/>
        <v>0</v>
      </c>
      <c r="H409" s="86">
        <v>0.23</v>
      </c>
      <c r="I409" s="107">
        <f t="shared" si="82"/>
        <v>0</v>
      </c>
    </row>
    <row r="410" spans="1:9" s="12" customFormat="1">
      <c r="A410" s="164"/>
      <c r="B410" s="166"/>
      <c r="C410" s="151" t="s">
        <v>330</v>
      </c>
      <c r="D410" s="71">
        <v>1</v>
      </c>
      <c r="E410" s="72">
        <v>2</v>
      </c>
      <c r="F410" s="24">
        <v>0</v>
      </c>
      <c r="G410" s="24">
        <f t="shared" si="81"/>
        <v>0</v>
      </c>
      <c r="H410" s="86">
        <v>0.23</v>
      </c>
      <c r="I410" s="107">
        <f t="shared" si="82"/>
        <v>0</v>
      </c>
    </row>
    <row r="411" spans="1:9" s="12" customFormat="1" ht="36" customHeight="1" thickBot="1">
      <c r="A411" s="164"/>
      <c r="B411" s="166"/>
      <c r="C411" s="152" t="s">
        <v>331</v>
      </c>
      <c r="D411" s="78">
        <v>1</v>
      </c>
      <c r="E411" s="148">
        <v>2</v>
      </c>
      <c r="F411" s="31">
        <v>0</v>
      </c>
      <c r="G411" s="31">
        <f t="shared" si="81"/>
        <v>0</v>
      </c>
      <c r="H411" s="109">
        <v>0.23</v>
      </c>
      <c r="I411" s="110">
        <f t="shared" si="82"/>
        <v>0</v>
      </c>
    </row>
    <row r="412" spans="1:9" s="12" customFormat="1" ht="15.75" thickBot="1">
      <c r="A412" s="158" t="s">
        <v>75</v>
      </c>
      <c r="B412" s="159"/>
      <c r="C412" s="159"/>
      <c r="D412" s="159"/>
      <c r="E412" s="159"/>
      <c r="F412" s="160"/>
      <c r="G412" s="63">
        <f>SUM(G408:G411)</f>
        <v>0</v>
      </c>
      <c r="H412" s="83"/>
      <c r="I412" s="83">
        <f>G412*1.23</f>
        <v>0</v>
      </c>
    </row>
    <row r="413" spans="1:9" s="12" customFormat="1" ht="15.75" thickBot="1">
      <c r="A413" s="68"/>
      <c r="B413" s="91"/>
      <c r="C413" s="68"/>
      <c r="D413" s="68"/>
      <c r="E413" s="68"/>
      <c r="F413" s="68"/>
      <c r="G413" s="69"/>
      <c r="H413" s="102"/>
      <c r="I413" s="85"/>
    </row>
    <row r="414" spans="1:9" s="12" customFormat="1">
      <c r="A414" s="163">
        <v>50</v>
      </c>
      <c r="B414" s="165" t="s">
        <v>332</v>
      </c>
      <c r="C414" s="150" t="s">
        <v>333</v>
      </c>
      <c r="D414" s="76">
        <v>1</v>
      </c>
      <c r="E414" s="149">
        <v>2</v>
      </c>
      <c r="F414" s="22">
        <v>0</v>
      </c>
      <c r="G414" s="22">
        <f t="shared" ref="G414:G422" si="83">E414*F414</f>
        <v>0</v>
      </c>
      <c r="H414" s="104">
        <v>0.23</v>
      </c>
      <c r="I414" s="105">
        <f t="shared" ref="I414:I422" si="84">G414*1.23</f>
        <v>0</v>
      </c>
    </row>
    <row r="415" spans="1:9" s="12" customFormat="1">
      <c r="A415" s="164"/>
      <c r="B415" s="166"/>
      <c r="C415" s="153" t="s">
        <v>334</v>
      </c>
      <c r="D415" s="71">
        <v>1</v>
      </c>
      <c r="E415" s="72">
        <v>2</v>
      </c>
      <c r="F415" s="24">
        <v>0</v>
      </c>
      <c r="G415" s="24">
        <f t="shared" si="83"/>
        <v>0</v>
      </c>
      <c r="H415" s="86">
        <v>0.23</v>
      </c>
      <c r="I415" s="107">
        <f t="shared" si="84"/>
        <v>0</v>
      </c>
    </row>
    <row r="416" spans="1:9" s="12" customFormat="1">
      <c r="A416" s="164"/>
      <c r="B416" s="166"/>
      <c r="C416" s="153" t="s">
        <v>335</v>
      </c>
      <c r="D416" s="71">
        <v>1</v>
      </c>
      <c r="E416" s="72">
        <v>2</v>
      </c>
      <c r="F416" s="24">
        <v>0</v>
      </c>
      <c r="G416" s="24">
        <f t="shared" si="83"/>
        <v>0</v>
      </c>
      <c r="H416" s="86">
        <v>0.23</v>
      </c>
      <c r="I416" s="107">
        <f t="shared" si="84"/>
        <v>0</v>
      </c>
    </row>
    <row r="417" spans="1:9" s="12" customFormat="1">
      <c r="A417" s="164"/>
      <c r="B417" s="166"/>
      <c r="C417" s="153" t="s">
        <v>336</v>
      </c>
      <c r="D417" s="71">
        <v>1</v>
      </c>
      <c r="E417" s="72">
        <v>2</v>
      </c>
      <c r="F417" s="24">
        <v>0</v>
      </c>
      <c r="G417" s="24">
        <f t="shared" si="83"/>
        <v>0</v>
      </c>
      <c r="H417" s="86">
        <v>0.23</v>
      </c>
      <c r="I417" s="107">
        <f t="shared" si="84"/>
        <v>0</v>
      </c>
    </row>
    <row r="418" spans="1:9" s="12" customFormat="1">
      <c r="A418" s="164"/>
      <c r="B418" s="166"/>
      <c r="C418" s="153" t="s">
        <v>337</v>
      </c>
      <c r="D418" s="71">
        <v>1</v>
      </c>
      <c r="E418" s="72">
        <v>2</v>
      </c>
      <c r="F418" s="24">
        <v>0</v>
      </c>
      <c r="G418" s="24">
        <f t="shared" si="83"/>
        <v>0</v>
      </c>
      <c r="H418" s="86">
        <v>0.23</v>
      </c>
      <c r="I418" s="107">
        <f t="shared" si="84"/>
        <v>0</v>
      </c>
    </row>
    <row r="419" spans="1:9" s="12" customFormat="1">
      <c r="A419" s="164"/>
      <c r="B419" s="166"/>
      <c r="C419" s="153" t="s">
        <v>338</v>
      </c>
      <c r="D419" s="71">
        <v>1</v>
      </c>
      <c r="E419" s="72">
        <v>2</v>
      </c>
      <c r="F419" s="24">
        <v>0</v>
      </c>
      <c r="G419" s="24">
        <f t="shared" si="83"/>
        <v>0</v>
      </c>
      <c r="H419" s="86">
        <v>0.23</v>
      </c>
      <c r="I419" s="107">
        <f t="shared" si="84"/>
        <v>0</v>
      </c>
    </row>
    <row r="420" spans="1:9" s="12" customFormat="1">
      <c r="A420" s="164"/>
      <c r="B420" s="166"/>
      <c r="C420" s="153" t="s">
        <v>339</v>
      </c>
      <c r="D420" s="71">
        <v>1</v>
      </c>
      <c r="E420" s="72">
        <v>2</v>
      </c>
      <c r="F420" s="24">
        <v>0</v>
      </c>
      <c r="G420" s="24">
        <f t="shared" si="83"/>
        <v>0</v>
      </c>
      <c r="H420" s="86">
        <v>0.23</v>
      </c>
      <c r="I420" s="107">
        <f t="shared" si="84"/>
        <v>0</v>
      </c>
    </row>
    <row r="421" spans="1:9" s="12" customFormat="1">
      <c r="A421" s="164"/>
      <c r="B421" s="166"/>
      <c r="C421" s="153" t="s">
        <v>340</v>
      </c>
      <c r="D421" s="71">
        <v>1</v>
      </c>
      <c r="E421" s="72">
        <v>2</v>
      </c>
      <c r="F421" s="24">
        <v>0</v>
      </c>
      <c r="G421" s="24">
        <f t="shared" si="83"/>
        <v>0</v>
      </c>
      <c r="H421" s="86">
        <v>0.23</v>
      </c>
      <c r="I421" s="107">
        <f t="shared" si="84"/>
        <v>0</v>
      </c>
    </row>
    <row r="422" spans="1:9" s="12" customFormat="1" ht="15.75" thickBot="1">
      <c r="A422" s="164"/>
      <c r="B422" s="166"/>
      <c r="C422" s="154" t="s">
        <v>341</v>
      </c>
      <c r="D422" s="78">
        <v>1</v>
      </c>
      <c r="E422" s="148">
        <v>2</v>
      </c>
      <c r="F422" s="31">
        <v>0</v>
      </c>
      <c r="G422" s="31">
        <f t="shared" si="83"/>
        <v>0</v>
      </c>
      <c r="H422" s="109">
        <v>0.23</v>
      </c>
      <c r="I422" s="110">
        <f t="shared" si="84"/>
        <v>0</v>
      </c>
    </row>
    <row r="423" spans="1:9" s="12" customFormat="1" ht="15.75" thickBot="1">
      <c r="A423" s="158" t="s">
        <v>75</v>
      </c>
      <c r="B423" s="159"/>
      <c r="C423" s="159"/>
      <c r="D423" s="159"/>
      <c r="E423" s="159"/>
      <c r="F423" s="160"/>
      <c r="G423" s="63">
        <f>SUM(G414:G422)</f>
        <v>0</v>
      </c>
      <c r="H423" s="83"/>
      <c r="I423" s="83">
        <f>G423*1.23</f>
        <v>0</v>
      </c>
    </row>
    <row r="424" spans="1:9" s="12" customFormat="1" ht="15.75" thickBot="1">
      <c r="A424" s="68"/>
      <c r="B424" s="68"/>
      <c r="C424" s="68"/>
      <c r="D424" s="68"/>
      <c r="E424" s="68"/>
      <c r="F424" s="68"/>
      <c r="G424" s="69"/>
      <c r="H424" s="84"/>
      <c r="I424" s="84"/>
    </row>
    <row r="425" spans="1:9" s="12" customFormat="1">
      <c r="A425" s="163">
        <v>51</v>
      </c>
      <c r="B425" s="165" t="s">
        <v>351</v>
      </c>
      <c r="C425" s="150" t="s">
        <v>352</v>
      </c>
      <c r="D425" s="76">
        <v>1</v>
      </c>
      <c r="E425" s="149">
        <v>2</v>
      </c>
      <c r="F425" s="22">
        <v>0</v>
      </c>
      <c r="G425" s="22">
        <f t="shared" ref="G425:G438" si="85">E425*F425</f>
        <v>0</v>
      </c>
      <c r="H425" s="104">
        <v>0.23</v>
      </c>
      <c r="I425" s="105">
        <f t="shared" ref="I425:I438" si="86">G425*1.23</f>
        <v>0</v>
      </c>
    </row>
    <row r="426" spans="1:9" s="12" customFormat="1">
      <c r="A426" s="164"/>
      <c r="B426" s="166"/>
      <c r="C426" s="153" t="s">
        <v>353</v>
      </c>
      <c r="D426" s="71">
        <v>1</v>
      </c>
      <c r="E426" s="72">
        <v>2</v>
      </c>
      <c r="F426" s="24">
        <v>0</v>
      </c>
      <c r="G426" s="24">
        <f t="shared" si="85"/>
        <v>0</v>
      </c>
      <c r="H426" s="86">
        <v>0.23</v>
      </c>
      <c r="I426" s="107">
        <f t="shared" si="86"/>
        <v>0</v>
      </c>
    </row>
    <row r="427" spans="1:9" s="12" customFormat="1">
      <c r="A427" s="164"/>
      <c r="B427" s="166"/>
      <c r="C427" s="153" t="s">
        <v>354</v>
      </c>
      <c r="D427" s="71">
        <v>1</v>
      </c>
      <c r="E427" s="72">
        <v>2</v>
      </c>
      <c r="F427" s="24">
        <v>0</v>
      </c>
      <c r="G427" s="24">
        <f t="shared" si="85"/>
        <v>0</v>
      </c>
      <c r="H427" s="86">
        <v>0.23</v>
      </c>
      <c r="I427" s="107">
        <f t="shared" si="86"/>
        <v>0</v>
      </c>
    </row>
    <row r="428" spans="1:9" s="12" customFormat="1">
      <c r="A428" s="164"/>
      <c r="B428" s="166"/>
      <c r="C428" s="153" t="s">
        <v>355</v>
      </c>
      <c r="D428" s="71">
        <v>1</v>
      </c>
      <c r="E428" s="72">
        <v>2</v>
      </c>
      <c r="F428" s="24">
        <v>0</v>
      </c>
      <c r="G428" s="24">
        <f t="shared" si="85"/>
        <v>0</v>
      </c>
      <c r="H428" s="86">
        <v>0.23</v>
      </c>
      <c r="I428" s="107">
        <f t="shared" si="86"/>
        <v>0</v>
      </c>
    </row>
    <row r="429" spans="1:9" s="12" customFormat="1">
      <c r="A429" s="164"/>
      <c r="B429" s="166"/>
      <c r="C429" s="153" t="s">
        <v>356</v>
      </c>
      <c r="D429" s="71">
        <v>1</v>
      </c>
      <c r="E429" s="72">
        <v>2</v>
      </c>
      <c r="F429" s="24">
        <v>0</v>
      </c>
      <c r="G429" s="24">
        <f t="shared" si="85"/>
        <v>0</v>
      </c>
      <c r="H429" s="86">
        <v>0.23</v>
      </c>
      <c r="I429" s="107">
        <f t="shared" si="86"/>
        <v>0</v>
      </c>
    </row>
    <row r="430" spans="1:9" s="12" customFormat="1">
      <c r="A430" s="164"/>
      <c r="B430" s="166"/>
      <c r="C430" s="153" t="s">
        <v>357</v>
      </c>
      <c r="D430" s="71">
        <v>1</v>
      </c>
      <c r="E430" s="72">
        <v>2</v>
      </c>
      <c r="F430" s="24">
        <v>0</v>
      </c>
      <c r="G430" s="24">
        <f t="shared" si="85"/>
        <v>0</v>
      </c>
      <c r="H430" s="86">
        <v>0.23</v>
      </c>
      <c r="I430" s="107">
        <f t="shared" si="86"/>
        <v>0</v>
      </c>
    </row>
    <row r="431" spans="1:9" s="12" customFormat="1">
      <c r="A431" s="164"/>
      <c r="B431" s="166"/>
      <c r="C431" s="153" t="s">
        <v>358</v>
      </c>
      <c r="D431" s="71">
        <v>1</v>
      </c>
      <c r="E431" s="72">
        <v>2</v>
      </c>
      <c r="F431" s="24">
        <v>0</v>
      </c>
      <c r="G431" s="24">
        <f t="shared" si="85"/>
        <v>0</v>
      </c>
      <c r="H431" s="86">
        <v>0.23</v>
      </c>
      <c r="I431" s="107">
        <f t="shared" si="86"/>
        <v>0</v>
      </c>
    </row>
    <row r="432" spans="1:9" s="12" customFormat="1">
      <c r="A432" s="164"/>
      <c r="B432" s="166"/>
      <c r="C432" s="153" t="s">
        <v>359</v>
      </c>
      <c r="D432" s="71">
        <v>1</v>
      </c>
      <c r="E432" s="72">
        <v>2</v>
      </c>
      <c r="F432" s="24">
        <v>0</v>
      </c>
      <c r="G432" s="24">
        <f t="shared" si="85"/>
        <v>0</v>
      </c>
      <c r="H432" s="86">
        <v>0.23</v>
      </c>
      <c r="I432" s="107">
        <f t="shared" si="86"/>
        <v>0</v>
      </c>
    </row>
    <row r="433" spans="1:9" s="12" customFormat="1">
      <c r="A433" s="164"/>
      <c r="B433" s="166"/>
      <c r="C433" s="153" t="s">
        <v>360</v>
      </c>
      <c r="D433" s="71">
        <v>1</v>
      </c>
      <c r="E433" s="72">
        <v>2</v>
      </c>
      <c r="F433" s="24">
        <v>0</v>
      </c>
      <c r="G433" s="24">
        <f t="shared" si="85"/>
        <v>0</v>
      </c>
      <c r="H433" s="86">
        <v>0.23</v>
      </c>
      <c r="I433" s="107">
        <f t="shared" si="86"/>
        <v>0</v>
      </c>
    </row>
    <row r="434" spans="1:9" s="12" customFormat="1">
      <c r="A434" s="164"/>
      <c r="B434" s="166"/>
      <c r="C434" s="153" t="s">
        <v>361</v>
      </c>
      <c r="D434" s="71">
        <v>1</v>
      </c>
      <c r="E434" s="72">
        <v>2</v>
      </c>
      <c r="F434" s="24">
        <v>0</v>
      </c>
      <c r="G434" s="24">
        <f t="shared" si="85"/>
        <v>0</v>
      </c>
      <c r="H434" s="86">
        <v>0.23</v>
      </c>
      <c r="I434" s="107">
        <f t="shared" si="86"/>
        <v>0</v>
      </c>
    </row>
    <row r="435" spans="1:9" s="12" customFormat="1">
      <c r="A435" s="164"/>
      <c r="B435" s="166"/>
      <c r="C435" s="153" t="s">
        <v>362</v>
      </c>
      <c r="D435" s="71">
        <v>1</v>
      </c>
      <c r="E435" s="72">
        <v>2</v>
      </c>
      <c r="F435" s="24">
        <v>0</v>
      </c>
      <c r="G435" s="24">
        <f t="shared" si="85"/>
        <v>0</v>
      </c>
      <c r="H435" s="86">
        <v>0.23</v>
      </c>
      <c r="I435" s="107">
        <f t="shared" si="86"/>
        <v>0</v>
      </c>
    </row>
    <row r="436" spans="1:9" s="12" customFormat="1">
      <c r="A436" s="164"/>
      <c r="B436" s="166"/>
      <c r="C436" s="153" t="s">
        <v>363</v>
      </c>
      <c r="D436" s="71">
        <v>1</v>
      </c>
      <c r="E436" s="72">
        <v>2</v>
      </c>
      <c r="F436" s="24">
        <v>0</v>
      </c>
      <c r="G436" s="24">
        <f t="shared" si="85"/>
        <v>0</v>
      </c>
      <c r="H436" s="86">
        <v>0.23</v>
      </c>
      <c r="I436" s="107">
        <f t="shared" si="86"/>
        <v>0</v>
      </c>
    </row>
    <row r="437" spans="1:9" s="12" customFormat="1">
      <c r="A437" s="164"/>
      <c r="B437" s="166"/>
      <c r="C437" s="153" t="s">
        <v>364</v>
      </c>
      <c r="D437" s="71">
        <v>1</v>
      </c>
      <c r="E437" s="72">
        <v>2</v>
      </c>
      <c r="F437" s="24">
        <v>0</v>
      </c>
      <c r="G437" s="24">
        <f t="shared" si="85"/>
        <v>0</v>
      </c>
      <c r="H437" s="86">
        <v>0.23</v>
      </c>
      <c r="I437" s="107">
        <f t="shared" si="86"/>
        <v>0</v>
      </c>
    </row>
    <row r="438" spans="1:9" s="12" customFormat="1" ht="15.75" thickBot="1">
      <c r="A438" s="164"/>
      <c r="B438" s="166"/>
      <c r="C438" s="154" t="s">
        <v>365</v>
      </c>
      <c r="D438" s="78">
        <v>1</v>
      </c>
      <c r="E438" s="148">
        <v>2</v>
      </c>
      <c r="F438" s="31">
        <v>0</v>
      </c>
      <c r="G438" s="31">
        <f t="shared" si="85"/>
        <v>0</v>
      </c>
      <c r="H438" s="109">
        <v>0.23</v>
      </c>
      <c r="I438" s="110">
        <f t="shared" si="86"/>
        <v>0</v>
      </c>
    </row>
    <row r="439" spans="1:9" s="12" customFormat="1" ht="15.75" thickBot="1">
      <c r="A439" s="158" t="s">
        <v>75</v>
      </c>
      <c r="B439" s="159"/>
      <c r="C439" s="159"/>
      <c r="D439" s="159"/>
      <c r="E439" s="159"/>
      <c r="F439" s="160"/>
      <c r="G439" s="63">
        <f>SUM(G425:G438)</f>
        <v>0</v>
      </c>
      <c r="H439" s="83"/>
      <c r="I439" s="83">
        <f>G439*1.23</f>
        <v>0</v>
      </c>
    </row>
    <row r="440" spans="1:9" s="12" customFormat="1">
      <c r="A440" s="68"/>
      <c r="B440" s="68"/>
      <c r="C440" s="68"/>
      <c r="D440" s="68"/>
      <c r="E440" s="68"/>
      <c r="F440" s="68"/>
      <c r="G440" s="69"/>
      <c r="H440" s="84"/>
      <c r="I440" s="84"/>
    </row>
    <row r="441" spans="1:9" s="12" customFormat="1">
      <c r="A441" s="68"/>
      <c r="B441" s="68"/>
      <c r="C441" s="68"/>
      <c r="D441" s="68"/>
      <c r="E441" s="68"/>
      <c r="F441" s="68"/>
      <c r="G441" s="69"/>
      <c r="H441" s="84"/>
      <c r="I441" s="84"/>
    </row>
    <row r="442" spans="1:9" s="12" customFormat="1" ht="15.75" thickBot="1">
      <c r="A442" s="68"/>
      <c r="B442" s="91"/>
      <c r="C442" s="68"/>
      <c r="D442" s="68"/>
      <c r="E442" s="68"/>
      <c r="F442" s="68"/>
      <c r="G442" s="69"/>
      <c r="H442" s="102"/>
      <c r="I442" s="85"/>
    </row>
    <row r="443" spans="1:9" s="13" customFormat="1" ht="13.5" thickBot="1">
      <c r="A443" s="214" t="s">
        <v>366</v>
      </c>
      <c r="B443" s="215"/>
      <c r="C443" s="215"/>
      <c r="D443" s="215"/>
      <c r="E443" s="215"/>
      <c r="F443" s="216"/>
      <c r="G443" s="66">
        <f>G11+G14+G25+G31+G40+G44+G49+G67+G76+G82+G120+G124+G138+G144+G149+G155+G160+G170+G174+G178+G183+G196+G199+G203+G210+G236+G241+G245+G257+G260+G292+G296+G300+G304+G308+G311+G117+G113+G439+G423+G412+G406+G402+G370+G366+G341+G363+G338+G334+G329+G317</f>
        <v>0</v>
      </c>
      <c r="H443" s="83"/>
      <c r="I443" s="83">
        <f>G443*1.23</f>
        <v>0</v>
      </c>
    </row>
    <row r="444" spans="1:9">
      <c r="A444" s="2"/>
      <c r="B444" s="95"/>
      <c r="C444" s="2"/>
      <c r="D444" s="2"/>
      <c r="E444" s="2"/>
      <c r="F444" s="4"/>
      <c r="G444" s="4"/>
    </row>
    <row r="445" spans="1:9">
      <c r="A445" s="2"/>
      <c r="B445" s="3"/>
      <c r="C445" s="6"/>
      <c r="D445" s="2"/>
      <c r="E445" s="2"/>
      <c r="F445" s="2"/>
      <c r="G445" s="4"/>
    </row>
    <row r="446" spans="1:9">
      <c r="A446" s="8"/>
      <c r="B446" s="213"/>
      <c r="C446" s="213"/>
      <c r="D446" s="2"/>
      <c r="E446" s="2"/>
      <c r="F446" s="2"/>
      <c r="G446" s="4"/>
    </row>
    <row r="447" spans="1:9">
      <c r="A447" s="9"/>
      <c r="B447" s="213"/>
      <c r="C447" s="213"/>
      <c r="D447" s="2"/>
      <c r="E447" s="2"/>
      <c r="F447" s="2"/>
      <c r="G447" s="4"/>
    </row>
    <row r="448" spans="1:9">
      <c r="A448" s="5"/>
      <c r="B448" s="96"/>
      <c r="C448" s="10"/>
    </row>
    <row r="449" spans="1:3">
      <c r="A449" s="2"/>
      <c r="B449" s="3"/>
      <c r="C449" s="6"/>
    </row>
    <row r="450" spans="1:3">
      <c r="A450" s="2"/>
      <c r="B450" s="3"/>
      <c r="C450" s="6"/>
    </row>
    <row r="451" spans="1:3">
      <c r="A451" s="2"/>
      <c r="C451"/>
    </row>
    <row r="452" spans="1:3">
      <c r="A452" s="2"/>
      <c r="C452"/>
    </row>
    <row r="453" spans="1:3">
      <c r="A453" s="2"/>
      <c r="B453" s="3"/>
      <c r="C453" s="6"/>
    </row>
    <row r="454" spans="1:3" ht="27.75" customHeight="1">
      <c r="A454" s="2"/>
      <c r="B454" s="3"/>
      <c r="C454" s="6"/>
    </row>
    <row r="455" spans="1:3">
      <c r="A455" s="2"/>
      <c r="B455" s="3"/>
      <c r="C455" s="6"/>
    </row>
    <row r="456" spans="1:3">
      <c r="A456" s="2"/>
      <c r="B456" s="3"/>
      <c r="C456" s="6"/>
    </row>
    <row r="457" spans="1:3">
      <c r="A457" s="2"/>
      <c r="B457" s="3"/>
      <c r="C457" s="6"/>
    </row>
    <row r="460" spans="1:3" ht="14.25" customHeight="1"/>
    <row r="461" spans="1:3" ht="14.25" customHeight="1"/>
    <row r="462" spans="1:3" ht="14.25" customHeight="1"/>
    <row r="463" spans="1:3" ht="14.25" customHeight="1"/>
    <row r="464" spans="1:3" ht="14.25" customHeight="1"/>
    <row r="465" ht="14.25" customHeight="1"/>
    <row r="466" ht="14.25" customHeight="1"/>
    <row r="467" ht="11.25" customHeight="1"/>
  </sheetData>
  <mergeCells count="152">
    <mergeCell ref="H4:H5"/>
    <mergeCell ref="I4:I5"/>
    <mergeCell ref="A172:A173"/>
    <mergeCell ref="B172:B173"/>
    <mergeCell ref="B447:C447"/>
    <mergeCell ref="A180:A182"/>
    <mergeCell ref="B180:B182"/>
    <mergeCell ref="A185:A195"/>
    <mergeCell ref="B185:B195"/>
    <mergeCell ref="A199:F199"/>
    <mergeCell ref="A149:F149"/>
    <mergeCell ref="A155:F155"/>
    <mergeCell ref="A201:A202"/>
    <mergeCell ref="B201:B202"/>
    <mergeCell ref="A203:F203"/>
    <mergeCell ref="A205:A209"/>
    <mergeCell ref="A84:A112"/>
    <mergeCell ref="B84:B112"/>
    <mergeCell ref="A113:F113"/>
    <mergeCell ref="B205:B209"/>
    <mergeCell ref="B446:C446"/>
    <mergeCell ref="A174:F174"/>
    <mergeCell ref="A443:F443"/>
    <mergeCell ref="A178:F178"/>
    <mergeCell ref="B126:B137"/>
    <mergeCell ref="A126:A137"/>
    <mergeCell ref="A170:F170"/>
    <mergeCell ref="A146:A148"/>
    <mergeCell ref="B146:B148"/>
    <mergeCell ref="A151:A154"/>
    <mergeCell ref="A157:A159"/>
    <mergeCell ref="B157:B159"/>
    <mergeCell ref="A76:F76"/>
    <mergeCell ref="A122:A123"/>
    <mergeCell ref="B122:B123"/>
    <mergeCell ref="A120:F120"/>
    <mergeCell ref="A1:G1"/>
    <mergeCell ref="A4:A5"/>
    <mergeCell ref="B4:B5"/>
    <mergeCell ref="C4:C5"/>
    <mergeCell ref="D4:D5"/>
    <mergeCell ref="E4:E5"/>
    <mergeCell ref="F4:F5"/>
    <mergeCell ref="G4:G5"/>
    <mergeCell ref="A7:A10"/>
    <mergeCell ref="B7:B10"/>
    <mergeCell ref="A11:F11"/>
    <mergeCell ref="A14:F14"/>
    <mergeCell ref="A69:A75"/>
    <mergeCell ref="B69:B75"/>
    <mergeCell ref="A51:A66"/>
    <mergeCell ref="B51:B66"/>
    <mergeCell ref="A67:F67"/>
    <mergeCell ref="A16:A24"/>
    <mergeCell ref="B16:B24"/>
    <mergeCell ref="A25:F25"/>
    <mergeCell ref="A257:F257"/>
    <mergeCell ref="A262:A291"/>
    <mergeCell ref="B262:B291"/>
    <mergeCell ref="A292:F292"/>
    <mergeCell ref="A260:F260"/>
    <mergeCell ref="A27:A30"/>
    <mergeCell ref="B27:B30"/>
    <mergeCell ref="A31:F31"/>
    <mergeCell ref="A247:A256"/>
    <mergeCell ref="B247:B256"/>
    <mergeCell ref="A33:A39"/>
    <mergeCell ref="B33:B39"/>
    <mergeCell ref="A40:F40"/>
    <mergeCell ref="A42:A43"/>
    <mergeCell ref="B42:B43"/>
    <mergeCell ref="A44:F44"/>
    <mergeCell ref="A46:A48"/>
    <mergeCell ref="B46:B48"/>
    <mergeCell ref="A49:F49"/>
    <mergeCell ref="A140:A143"/>
    <mergeCell ref="B140:B143"/>
    <mergeCell ref="A144:F144"/>
    <mergeCell ref="A160:F160"/>
    <mergeCell ref="B151:B154"/>
    <mergeCell ref="A308:F308"/>
    <mergeCell ref="A311:F311"/>
    <mergeCell ref="A306:A307"/>
    <mergeCell ref="B306:B307"/>
    <mergeCell ref="A296:F296"/>
    <mergeCell ref="A300:F300"/>
    <mergeCell ref="A304:F304"/>
    <mergeCell ref="A294:A295"/>
    <mergeCell ref="B294:B295"/>
    <mergeCell ref="A298:A299"/>
    <mergeCell ref="B298:B299"/>
    <mergeCell ref="A302:A303"/>
    <mergeCell ref="B302:B303"/>
    <mergeCell ref="A243:A244"/>
    <mergeCell ref="B243:B244"/>
    <mergeCell ref="A245:F245"/>
    <mergeCell ref="A78:A81"/>
    <mergeCell ref="B78:B81"/>
    <mergeCell ref="A82:F82"/>
    <mergeCell ref="A115:A116"/>
    <mergeCell ref="B115:B116"/>
    <mergeCell ref="A117:F117"/>
    <mergeCell ref="A162:A169"/>
    <mergeCell ref="B162:B169"/>
    <mergeCell ref="A138:F138"/>
    <mergeCell ref="A183:F183"/>
    <mergeCell ref="A196:F196"/>
    <mergeCell ref="A176:A177"/>
    <mergeCell ref="B176:B177"/>
    <mergeCell ref="A210:F210"/>
    <mergeCell ref="A212:A235"/>
    <mergeCell ref="B212:B235"/>
    <mergeCell ref="A236:F236"/>
    <mergeCell ref="A238:A240"/>
    <mergeCell ref="B238:B240"/>
    <mergeCell ref="A241:F241"/>
    <mergeCell ref="A124:F124"/>
    <mergeCell ref="A336:A337"/>
    <mergeCell ref="B336:B337"/>
    <mergeCell ref="A338:F338"/>
    <mergeCell ref="A341:F341"/>
    <mergeCell ref="A343:A362"/>
    <mergeCell ref="B343:B362"/>
    <mergeCell ref="A363:F363"/>
    <mergeCell ref="A313:A316"/>
    <mergeCell ref="B313:B316"/>
    <mergeCell ref="A317:F317"/>
    <mergeCell ref="A319:A328"/>
    <mergeCell ref="B319:B328"/>
    <mergeCell ref="A329:F329"/>
    <mergeCell ref="A331:A333"/>
    <mergeCell ref="B331:B333"/>
    <mergeCell ref="A334:F334"/>
    <mergeCell ref="A366:F366"/>
    <mergeCell ref="A368:A369"/>
    <mergeCell ref="B368:B369"/>
    <mergeCell ref="A370:F370"/>
    <mergeCell ref="A372:A401"/>
    <mergeCell ref="B372:B401"/>
    <mergeCell ref="A402:F402"/>
    <mergeCell ref="A404:A405"/>
    <mergeCell ref="B404:B405"/>
    <mergeCell ref="A439:F439"/>
    <mergeCell ref="A406:F406"/>
    <mergeCell ref="A408:A411"/>
    <mergeCell ref="B408:B411"/>
    <mergeCell ref="A412:F412"/>
    <mergeCell ref="A414:A422"/>
    <mergeCell ref="B414:B422"/>
    <mergeCell ref="A423:F423"/>
    <mergeCell ref="A425:A438"/>
    <mergeCell ref="B425:B438"/>
  </mergeCells>
  <pageMargins left="0.7" right="0.7" top="0.75" bottom="0.75" header="0.3" footer="0.3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82B4DCB-8F6F-4D87-BBD6-0D7126BEA3E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Szewczyk Agnieszka</dc:creator>
  <cp:lastModifiedBy>Damętka Andrzej</cp:lastModifiedBy>
  <cp:lastPrinted>2023-01-31T10:37:02Z</cp:lastPrinted>
  <dcterms:created xsi:type="dcterms:W3CDTF">2021-07-07T09:39:53Z</dcterms:created>
  <dcterms:modified xsi:type="dcterms:W3CDTF">2025-05-21T06:22:40Z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32aa3559-4ee5-4419-b565-19deaefccab2</vt:lpwstr>
  </property>
  <property fmtid="{D5CDD505-2E9C-101B-9397-08002B2CF9AE}" pid="3" name="bjPortionMark">
    <vt:lpwstr>[JAW]</vt:lpwstr>
  </property>
  <property fmtid="{D5CDD505-2E9C-101B-9397-08002B2CF9AE}" pid="4" name="bjSaver">
    <vt:lpwstr>i36jxUzXWk8sTcj5mPjS12ICumLN15mJ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DocumentSecurityLabel">
    <vt:lpwstr>[d7220eed-17a6-431d-810c-83a0ddfed893]</vt:lpwstr>
  </property>
</Properties>
</file>